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EVE\VIE_ETUDIANTE\Subventions SIAE - FSDIE - Vie Etudiante\SUBVENTIONS CR BFC SIAE\SIAE 2024\"/>
    </mc:Choice>
  </mc:AlternateContent>
  <xr:revisionPtr revIDLastSave="0" documentId="13_ncr:1_{46B31765-B3C2-4531-835B-22D64B8128B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IAE 2024" sheetId="2" r:id="rId1"/>
    <sheet name="Feuil2" sheetId="4" r:id="rId2"/>
    <sheet name="Feuil3" sheetId="5" r:id="rId3"/>
  </sheets>
  <definedNames>
    <definedName name="_xlnm.Print_Area" localSheetId="0">'SIAE 2024'!$A$1:$T$38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Q9" i="2"/>
  <c r="Q15" i="2" s="1"/>
  <c r="Q8" i="2"/>
  <c r="Q12" i="2"/>
  <c r="Q13" i="2"/>
  <c r="Q14" i="2"/>
  <c r="Q7" i="2"/>
  <c r="H8" i="2"/>
  <c r="H9" i="2"/>
  <c r="H10" i="2"/>
  <c r="H11" i="2"/>
  <c r="H12" i="2"/>
  <c r="H13" i="2"/>
  <c r="H14" i="2"/>
  <c r="H7" i="2"/>
  <c r="G11" i="2"/>
  <c r="G12" i="2"/>
  <c r="G13" i="2"/>
  <c r="G14" i="2"/>
  <c r="N8" i="2"/>
  <c r="N9" i="2"/>
  <c r="N10" i="2"/>
  <c r="N11" i="2"/>
  <c r="N12" i="2"/>
  <c r="N13" i="2"/>
  <c r="N14" i="2"/>
  <c r="N7" i="2"/>
  <c r="N15" i="2" l="1"/>
  <c r="G7" i="2" l="1"/>
  <c r="I7" i="2"/>
  <c r="G8" i="2"/>
  <c r="G9" i="2"/>
  <c r="G10" i="2"/>
  <c r="G15" i="2" l="1"/>
  <c r="I9" i="2"/>
  <c r="I12" i="2"/>
  <c r="I13" i="2"/>
  <c r="I14" i="2"/>
  <c r="P15" i="2" l="1"/>
  <c r="M15" i="2" l="1"/>
  <c r="O15" i="2"/>
  <c r="E15" i="2"/>
  <c r="C18" i="2" l="1"/>
  <c r="C15" i="2"/>
  <c r="D15" i="2"/>
  <c r="F15" i="2"/>
  <c r="O16" i="2" l="1"/>
  <c r="C17" i="2"/>
  <c r="D17" i="2" l="1"/>
  <c r="I15" i="2"/>
</calcChain>
</file>

<file path=xl/sharedStrings.xml><?xml version="1.0" encoding="utf-8"?>
<sst xmlns="http://schemas.openxmlformats.org/spreadsheetml/2006/main" count="76" uniqueCount="69">
  <si>
    <t>Nom de l'association</t>
  </si>
  <si>
    <t>Nom du Projet</t>
  </si>
  <si>
    <t>Estimation coût dépenses</t>
  </si>
  <si>
    <t>Montant dépenses éligibles</t>
  </si>
  <si>
    <t>montant dépenses engagées</t>
  </si>
  <si>
    <t>BDE</t>
  </si>
  <si>
    <t>ACAD</t>
  </si>
  <si>
    <t>BDE GALA</t>
  </si>
  <si>
    <t>AS</t>
  </si>
  <si>
    <t>AGVV</t>
  </si>
  <si>
    <t>Agrologique</t>
  </si>
  <si>
    <t>ISF</t>
  </si>
  <si>
    <t>Bilans</t>
  </si>
  <si>
    <t>Projets non financés par la région</t>
  </si>
  <si>
    <t>date versement</t>
  </si>
  <si>
    <t>STADE</t>
  </si>
  <si>
    <t>DP</t>
  </si>
  <si>
    <t>Date du projet</t>
  </si>
  <si>
    <t>versement CR</t>
  </si>
  <si>
    <t>40% de</t>
  </si>
  <si>
    <t>1er versement</t>
  </si>
  <si>
    <t>EJ 1er vers</t>
  </si>
  <si>
    <t>Montant total subventions</t>
  </si>
  <si>
    <t>2e vers/remb</t>
  </si>
  <si>
    <t>part IAD</t>
  </si>
  <si>
    <t>part RBFC</t>
  </si>
  <si>
    <r>
      <t xml:space="preserve">subventions </t>
    </r>
    <r>
      <rPr>
        <b/>
        <u/>
        <sz val="10"/>
        <color rgb="FF000000"/>
        <rFont val="Arial"/>
        <family val="2"/>
      </rPr>
      <t>prévisionnelles</t>
    </r>
    <r>
      <rPr>
        <b/>
        <sz val="10"/>
        <color rgb="FF000000"/>
        <rFont val="Arial"/>
        <family val="2"/>
      </rPr>
      <t xml:space="preserve"> accordées</t>
    </r>
  </si>
  <si>
    <r>
      <t xml:space="preserve">subv </t>
    </r>
    <r>
      <rPr>
        <b/>
        <i/>
        <u/>
        <sz val="9"/>
        <color rgb="FF000000"/>
        <rFont val="Arial"/>
        <family val="2"/>
      </rPr>
      <t>finale</t>
    </r>
    <r>
      <rPr>
        <b/>
        <i/>
        <sz val="9"/>
        <color rgb="FF000000"/>
        <rFont val="Arial"/>
        <family val="2"/>
      </rPr>
      <t xml:space="preserve"> BFC</t>
    </r>
  </si>
  <si>
    <t>convention</t>
  </si>
  <si>
    <t>titre d'avance</t>
  </si>
  <si>
    <t>titre définitif</t>
  </si>
  <si>
    <t>SIAE Projets 2024</t>
  </si>
  <si>
    <t>pour l'année universitaire 2024-2025</t>
  </si>
  <si>
    <t>réalisation du 1/06/24 au 31/12/2025</t>
  </si>
  <si>
    <t>justification avant juin 2026</t>
  </si>
  <si>
    <t>Découverte du Clos Vougeot et Après-midi sportif</t>
  </si>
  <si>
    <t>All Promo Games</t>
  </si>
  <si>
    <t>Nuit des prisonniers</t>
  </si>
  <si>
    <t>Tournoi inter-écoles 4 ballons</t>
  </si>
  <si>
    <t>Ovalies</t>
  </si>
  <si>
    <t>AgroGazette</t>
  </si>
  <si>
    <t>Expression des talents</t>
  </si>
  <si>
    <t>Soirée de Gala</t>
  </si>
  <si>
    <t>Agrojump</t>
  </si>
  <si>
    <t>Salon de l'agriculture</t>
  </si>
  <si>
    <t>week en nature</t>
  </si>
  <si>
    <t>Concours cuisine avec un chef</t>
  </si>
  <si>
    <t>1/2 journée découverte gastronomie</t>
  </si>
  <si>
    <t>Viste production agricole</t>
  </si>
  <si>
    <t>Ateliers éducatifs fabrication de la biere</t>
  </si>
  <si>
    <t>Valeurs d'entraide : barbecue</t>
  </si>
  <si>
    <t>Valeurs d'entraide : repas solidaire</t>
  </si>
  <si>
    <t>Loto solidaire</t>
  </si>
  <si>
    <t>Semaine commerce équitable</t>
  </si>
  <si>
    <t>Week end solidarité Besançon</t>
  </si>
  <si>
    <t>Aide à la réinsertion animale</t>
  </si>
  <si>
    <t>RON</t>
  </si>
  <si>
    <t>Formation VSS</t>
  </si>
  <si>
    <t>StartAgro</t>
  </si>
  <si>
    <t>Concours éloquence</t>
  </si>
  <si>
    <t>AGROLOGIQUE</t>
  </si>
  <si>
    <t>SOLIDAGRO</t>
  </si>
  <si>
    <t>CONVENTION EN COURS</t>
  </si>
  <si>
    <t>2024Y-05190</t>
  </si>
  <si>
    <t>TRA-2024-00016</t>
  </si>
  <si>
    <t>non réalisé</t>
  </si>
  <si>
    <t>montant retenu/plafond</t>
  </si>
  <si>
    <t>injustifié</t>
  </si>
  <si>
    <t>solde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</si>
</sst>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40C]General"/>
    <numFmt numFmtId="165" formatCode="#,##0.00&quot; &quot;[$€-40C];[Red]&quot;-&quot;#,##0.00&quot; &quot;[$€-40C]"/>
    <numFmt numFmtId="166" formatCode="#,##0\ &quot;€&quot;"/>
    <numFmt numFmtId="167" formatCode="dd/mm/yy;@"/>
    <numFmt numFmtId="168" formatCode="#,##0.00\ &quot;€&quot;"/>
    <numFmt numFmtId="169" formatCode="0.0000000000%"/>
  </numFmts>
  <fonts count="30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4"/>
      <color rgb="FFFF0000"/>
      <name val="Calibri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1"/>
      <color theme="5" tint="-0.249977111117893"/>
      <name val="Garamond"/>
      <family val="1"/>
    </font>
    <font>
      <sz val="10"/>
      <name val="Arial"/>
      <family val="2"/>
    </font>
    <font>
      <b/>
      <i/>
      <sz val="9"/>
      <color rgb="FF000000"/>
      <name val="Arial"/>
      <family val="2"/>
    </font>
    <font>
      <b/>
      <u/>
      <sz val="10"/>
      <color rgb="FF000000"/>
      <name val="Arial"/>
      <family val="2"/>
    </font>
    <font>
      <b/>
      <i/>
      <u/>
      <sz val="9"/>
      <color rgb="FF000000"/>
      <name val="Arial"/>
      <family val="2"/>
    </font>
    <font>
      <sz val="10"/>
      <color rgb="FF000000"/>
      <name val="Calibri"/>
      <family val="2"/>
      <scheme val="minor"/>
    </font>
    <font>
      <sz val="8"/>
      <color theme="1"/>
      <name val="Arial"/>
      <family val="2"/>
    </font>
    <font>
      <b/>
      <sz val="10"/>
      <color theme="5" tint="-0.249977111117893"/>
      <name val="Arial"/>
      <family val="2"/>
    </font>
    <font>
      <b/>
      <sz val="28"/>
      <color rgb="FFFF0000"/>
      <name val="Calibri"/>
      <family val="2"/>
    </font>
    <font>
      <b/>
      <sz val="11"/>
      <color rgb="FFFF0000"/>
      <name val="Arial"/>
      <family val="2"/>
    </font>
    <font>
      <i/>
      <sz val="9"/>
      <color rgb="FFFF0000"/>
      <name val="Arial"/>
      <family val="2"/>
    </font>
    <font>
      <sz val="10"/>
      <color rgb="FFFF0000"/>
      <name val="Arial"/>
      <family val="2"/>
    </font>
    <font>
      <i/>
      <sz val="9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63377788628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21" fillId="0" borderId="0"/>
    <xf numFmtId="44" fontId="1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/>
    </xf>
    <xf numFmtId="164" fontId="1" fillId="0" borderId="0" xfId="1"/>
    <xf numFmtId="0" fontId="10" fillId="0" borderId="1" xfId="0" applyFont="1" applyBorder="1" applyAlignment="1">
      <alignment horizontal="justify" vertical="center" wrapText="1"/>
    </xf>
    <xf numFmtId="164" fontId="1" fillId="0" borderId="0" xfId="1" applyAlignment="1">
      <alignment vertical="center"/>
    </xf>
    <xf numFmtId="164" fontId="5" fillId="0" borderId="0" xfId="1" applyFont="1"/>
    <xf numFmtId="0" fontId="6" fillId="0" borderId="0" xfId="0" applyFont="1"/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6" fontId="10" fillId="0" borderId="4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64" fontId="9" fillId="4" borderId="5" xfId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 wrapText="1"/>
    </xf>
    <xf numFmtId="164" fontId="11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164" fontId="11" fillId="5" borderId="1" xfId="1" applyFont="1" applyFill="1" applyBorder="1" applyAlignment="1">
      <alignment horizontal="center" vertical="center"/>
    </xf>
    <xf numFmtId="164" fontId="11" fillId="0" borderId="0" xfId="1" applyFont="1"/>
    <xf numFmtId="164" fontId="7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/>
    </xf>
    <xf numFmtId="6" fontId="10" fillId="0" borderId="0" xfId="0" applyNumberFormat="1" applyFont="1" applyAlignment="1">
      <alignment horizontal="center" vertical="center" wrapText="1"/>
    </xf>
    <xf numFmtId="166" fontId="13" fillId="2" borderId="2" xfId="1" applyNumberFormat="1" applyFont="1" applyFill="1" applyBorder="1" applyAlignment="1">
      <alignment horizontal="center" vertical="center" wrapText="1"/>
    </xf>
    <xf numFmtId="166" fontId="14" fillId="2" borderId="2" xfId="0" applyNumberFormat="1" applyFont="1" applyFill="1" applyBorder="1" applyAlignment="1">
      <alignment horizontal="center" vertical="center" wrapText="1"/>
    </xf>
    <xf numFmtId="166" fontId="9" fillId="0" borderId="2" xfId="1" applyNumberFormat="1" applyFont="1" applyBorder="1" applyAlignment="1">
      <alignment horizontal="center" vertical="center"/>
    </xf>
    <xf numFmtId="164" fontId="9" fillId="0" borderId="11" xfId="1" applyFont="1" applyBorder="1" applyAlignment="1">
      <alignment horizontal="center" vertical="center" wrapText="1"/>
    </xf>
    <xf numFmtId="164" fontId="9" fillId="0" borderId="12" xfId="1" applyFont="1" applyBorder="1" applyAlignment="1">
      <alignment horizontal="center" vertical="center" wrapText="1"/>
    </xf>
    <xf numFmtId="166" fontId="4" fillId="0" borderId="11" xfId="0" applyNumberFormat="1" applyFont="1" applyBorder="1" applyAlignment="1">
      <alignment horizontal="center" vertical="center"/>
    </xf>
    <xf numFmtId="166" fontId="17" fillId="0" borderId="12" xfId="0" applyNumberFormat="1" applyFont="1" applyBorder="1" applyAlignment="1">
      <alignment horizontal="center" vertical="center"/>
    </xf>
    <xf numFmtId="166" fontId="9" fillId="0" borderId="13" xfId="1" applyNumberFormat="1" applyFont="1" applyBorder="1" applyAlignment="1">
      <alignment horizontal="center" vertical="center"/>
    </xf>
    <xf numFmtId="166" fontId="15" fillId="0" borderId="14" xfId="0" applyNumberFormat="1" applyFont="1" applyBorder="1" applyAlignment="1">
      <alignment horizontal="center" vertical="center"/>
    </xf>
    <xf numFmtId="166" fontId="17" fillId="0" borderId="3" xfId="0" applyNumberFormat="1" applyFont="1" applyBorder="1" applyAlignment="1">
      <alignment horizontal="center" vertical="center"/>
    </xf>
    <xf numFmtId="166" fontId="15" fillId="0" borderId="3" xfId="0" applyNumberFormat="1" applyFont="1" applyBorder="1" applyAlignment="1">
      <alignment horizontal="center" vertical="center"/>
    </xf>
    <xf numFmtId="164" fontId="9" fillId="0" borderId="0" xfId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11" fillId="2" borderId="22" xfId="1" applyFont="1" applyFill="1" applyBorder="1" applyAlignment="1">
      <alignment horizontal="center" vertical="center"/>
    </xf>
    <xf numFmtId="164" fontId="4" fillId="2" borderId="14" xfId="1" applyFont="1" applyFill="1" applyBorder="1" applyAlignment="1">
      <alignment horizontal="center" vertical="center"/>
    </xf>
    <xf numFmtId="167" fontId="11" fillId="0" borderId="8" xfId="1" applyNumberFormat="1" applyFont="1" applyBorder="1" applyAlignment="1">
      <alignment horizontal="center" vertical="center"/>
    </xf>
    <xf numFmtId="164" fontId="11" fillId="0" borderId="8" xfId="1" applyFont="1" applyBorder="1" applyAlignment="1">
      <alignment horizontal="center" vertical="center"/>
    </xf>
    <xf numFmtId="167" fontId="11" fillId="0" borderId="8" xfId="0" applyNumberFormat="1" applyFont="1" applyBorder="1" applyAlignment="1">
      <alignment horizontal="center" vertical="center"/>
    </xf>
    <xf numFmtId="164" fontId="8" fillId="0" borderId="0" xfId="1" applyFont="1" applyAlignment="1">
      <alignment vertical="center"/>
    </xf>
    <xf numFmtId="164" fontId="12" fillId="0" borderId="0" xfId="1" applyFont="1" applyAlignment="1">
      <alignment vertical="center"/>
    </xf>
    <xf numFmtId="4" fontId="4" fillId="0" borderId="3" xfId="1" applyNumberFormat="1" applyFont="1" applyBorder="1" applyAlignment="1">
      <alignment horizontal="center" vertical="center"/>
    </xf>
    <xf numFmtId="4" fontId="4" fillId="0" borderId="8" xfId="1" applyNumberFormat="1" applyFont="1" applyBorder="1" applyAlignment="1">
      <alignment horizontal="center" vertical="center"/>
    </xf>
    <xf numFmtId="4" fontId="18" fillId="2" borderId="2" xfId="1" applyNumberFormat="1" applyFont="1" applyFill="1" applyBorder="1" applyAlignment="1">
      <alignment horizontal="center" vertical="center" wrapText="1"/>
    </xf>
    <xf numFmtId="2" fontId="9" fillId="2" borderId="27" xfId="1" applyNumberFormat="1" applyFont="1" applyFill="1" applyBorder="1" applyAlignment="1">
      <alignment horizontal="center" vertical="center" wrapText="1"/>
    </xf>
    <xf numFmtId="164" fontId="18" fillId="0" borderId="2" xfId="1" applyFont="1" applyBorder="1" applyAlignment="1">
      <alignment horizontal="center" vertical="center" wrapText="1"/>
    </xf>
    <xf numFmtId="4" fontId="9" fillId="0" borderId="0" xfId="1" applyNumberFormat="1" applyFont="1" applyAlignment="1">
      <alignment horizontal="center" vertical="center"/>
    </xf>
    <xf numFmtId="14" fontId="4" fillId="0" borderId="0" xfId="0" applyNumberFormat="1" applyFont="1"/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left"/>
    </xf>
    <xf numFmtId="168" fontId="4" fillId="0" borderId="0" xfId="0" applyNumberFormat="1" applyFont="1"/>
    <xf numFmtId="166" fontId="4" fillId="0" borderId="0" xfId="0" applyNumberFormat="1" applyFont="1"/>
    <xf numFmtId="164" fontId="4" fillId="0" borderId="0" xfId="1" applyFont="1" applyAlignment="1">
      <alignment vertical="center"/>
    </xf>
    <xf numFmtId="164" fontId="4" fillId="0" borderId="0" xfId="1" applyFont="1" applyAlignment="1">
      <alignment horizontal="center" vertical="center"/>
    </xf>
    <xf numFmtId="164" fontId="4" fillId="0" borderId="0" xfId="1" applyFont="1"/>
    <xf numFmtId="14" fontId="4" fillId="0" borderId="0" xfId="1" applyNumberFormat="1" applyFont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164" fontId="16" fillId="3" borderId="5" xfId="1" applyFont="1" applyFill="1" applyBorder="1" applyAlignment="1">
      <alignment horizontal="center" vertical="center" wrapText="1"/>
    </xf>
    <xf numFmtId="166" fontId="4" fillId="5" borderId="5" xfId="1" applyNumberFormat="1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168" fontId="4" fillId="0" borderId="1" xfId="1" applyNumberFormat="1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168" fontId="4" fillId="0" borderId="1" xfId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vertical="center" wrapText="1"/>
    </xf>
    <xf numFmtId="0" fontId="23" fillId="3" borderId="5" xfId="0" applyFont="1" applyFill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24" fillId="0" borderId="0" xfId="1" applyFont="1" applyAlignment="1">
      <alignment horizontal="center" vertical="center"/>
    </xf>
    <xf numFmtId="164" fontId="8" fillId="0" borderId="0" xfId="1" applyFont="1" applyAlignment="1">
      <alignment horizontal="left" vertical="center"/>
    </xf>
    <xf numFmtId="4" fontId="17" fillId="0" borderId="3" xfId="1" applyNumberFormat="1" applyFont="1" applyBorder="1" applyAlignment="1">
      <alignment horizontal="center" vertical="center" wrapText="1"/>
    </xf>
    <xf numFmtId="4" fontId="17" fillId="0" borderId="3" xfId="1" applyNumberFormat="1" applyFont="1" applyBorder="1" applyAlignment="1">
      <alignment horizontal="center" vertical="center"/>
    </xf>
    <xf numFmtId="166" fontId="9" fillId="2" borderId="24" xfId="0" applyNumberFormat="1" applyFont="1" applyFill="1" applyBorder="1" applyAlignment="1">
      <alignment horizontal="center" vertical="center"/>
    </xf>
    <xf numFmtId="166" fontId="9" fillId="2" borderId="8" xfId="0" applyNumberFormat="1" applyFont="1" applyFill="1" applyBorder="1" applyAlignment="1">
      <alignment horizontal="center" vertical="center"/>
    </xf>
    <xf numFmtId="166" fontId="9" fillId="0" borderId="29" xfId="1" applyNumberFormat="1" applyFont="1" applyBorder="1" applyAlignment="1">
      <alignment horizontal="center" vertical="center"/>
    </xf>
    <xf numFmtId="4" fontId="17" fillId="0" borderId="1" xfId="1" applyNumberFormat="1" applyFont="1" applyBorder="1" applyAlignment="1">
      <alignment horizontal="center" vertical="center" wrapText="1"/>
    </xf>
    <xf numFmtId="164" fontId="9" fillId="0" borderId="3" xfId="1" applyFont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2" fontId="25" fillId="0" borderId="0" xfId="1" applyNumberFormat="1" applyFont="1" applyAlignment="1">
      <alignment horizontal="center"/>
    </xf>
    <xf numFmtId="4" fontId="26" fillId="0" borderId="2" xfId="1" applyNumberFormat="1" applyFont="1" applyBorder="1" applyAlignment="1">
      <alignment horizontal="center" vertical="center" wrapText="1"/>
    </xf>
    <xf numFmtId="166" fontId="27" fillId="0" borderId="12" xfId="0" applyNumberFormat="1" applyFont="1" applyBorder="1" applyAlignment="1">
      <alignment horizontal="center" vertical="center"/>
    </xf>
    <xf numFmtId="4" fontId="28" fillId="0" borderId="2" xfId="1" applyNumberFormat="1" applyFont="1" applyBorder="1" applyAlignment="1">
      <alignment horizontal="center" vertical="center" wrapText="1"/>
    </xf>
    <xf numFmtId="164" fontId="9" fillId="0" borderId="31" xfId="1" applyFont="1" applyBorder="1" applyAlignment="1">
      <alignment horizontal="center" vertical="center" wrapText="1"/>
    </xf>
    <xf numFmtId="166" fontId="15" fillId="0" borderId="32" xfId="0" applyNumberFormat="1" applyFont="1" applyBorder="1" applyAlignment="1">
      <alignment horizontal="center" vertical="center"/>
    </xf>
    <xf numFmtId="9" fontId="17" fillId="0" borderId="32" xfId="0" applyNumberFormat="1" applyFont="1" applyBorder="1" applyAlignment="1">
      <alignment horizontal="center" vertical="center"/>
    </xf>
    <xf numFmtId="169" fontId="1" fillId="0" borderId="0" xfId="7" applyNumberFormat="1" applyFont="1"/>
    <xf numFmtId="2" fontId="29" fillId="2" borderId="1" xfId="1" applyNumberFormat="1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horizontal="left"/>
    </xf>
    <xf numFmtId="164" fontId="9" fillId="0" borderId="0" xfId="1" applyFont="1" applyAlignment="1">
      <alignment horizontal="center" vertical="center"/>
    </xf>
    <xf numFmtId="164" fontId="6" fillId="0" borderId="24" xfId="1" applyFont="1" applyBorder="1" applyAlignment="1">
      <alignment horizontal="center" vertical="center"/>
    </xf>
    <xf numFmtId="164" fontId="6" fillId="0" borderId="25" xfId="1" applyFont="1" applyBorder="1" applyAlignment="1">
      <alignment horizontal="center" vertical="center"/>
    </xf>
    <xf numFmtId="164" fontId="9" fillId="0" borderId="18" xfId="1" applyFont="1" applyBorder="1" applyAlignment="1">
      <alignment horizontal="center" vertical="center" wrapText="1"/>
    </xf>
    <xf numFmtId="164" fontId="9" fillId="0" borderId="19" xfId="1" applyFont="1" applyBorder="1" applyAlignment="1">
      <alignment horizontal="center" vertical="center" wrapText="1"/>
    </xf>
    <xf numFmtId="14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24" fillId="0" borderId="0" xfId="1" applyFont="1" applyAlignment="1">
      <alignment horizontal="center" vertical="center"/>
    </xf>
    <xf numFmtId="164" fontId="8" fillId="0" borderId="0" xfId="1" applyFont="1" applyAlignment="1">
      <alignment horizontal="left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2" xfId="1" applyFont="1" applyBorder="1" applyAlignment="1">
      <alignment horizontal="center" vertical="center" wrapText="1"/>
    </xf>
    <xf numFmtId="164" fontId="9" fillId="2" borderId="17" xfId="1" applyFont="1" applyFill="1" applyBorder="1" applyAlignment="1">
      <alignment horizontal="center" vertical="center" wrapText="1"/>
    </xf>
    <xf numFmtId="164" fontId="9" fillId="2" borderId="8" xfId="1" applyFont="1" applyFill="1" applyBorder="1" applyAlignment="1">
      <alignment horizontal="center" vertical="center" wrapText="1"/>
    </xf>
    <xf numFmtId="164" fontId="9" fillId="0" borderId="9" xfId="1" applyFont="1" applyBorder="1" applyAlignment="1">
      <alignment horizontal="center" vertical="center" wrapText="1"/>
    </xf>
    <xf numFmtId="164" fontId="9" fillId="0" borderId="10" xfId="1" applyFont="1" applyBorder="1" applyAlignment="1">
      <alignment horizontal="center" vertical="center" wrapText="1"/>
    </xf>
    <xf numFmtId="164" fontId="9" fillId="0" borderId="3" xfId="1" applyFont="1" applyBorder="1" applyAlignment="1">
      <alignment horizontal="center" vertical="center" wrapText="1"/>
    </xf>
    <xf numFmtId="164" fontId="9" fillId="0" borderId="23" xfId="1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164" fontId="9" fillId="4" borderId="16" xfId="1" applyFont="1" applyFill="1" applyBorder="1" applyAlignment="1">
      <alignment horizontal="center" vertical="center" wrapText="1"/>
    </xf>
    <xf numFmtId="164" fontId="9" fillId="4" borderId="17" xfId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164" fontId="5" fillId="2" borderId="26" xfId="1" applyFont="1" applyFill="1" applyBorder="1" applyAlignment="1">
      <alignment horizontal="center" vertical="center" wrapText="1"/>
    </xf>
    <xf numFmtId="164" fontId="5" fillId="2" borderId="30" xfId="1" applyFont="1" applyFill="1" applyBorder="1" applyAlignment="1">
      <alignment horizontal="center" vertical="center" wrapText="1"/>
    </xf>
    <xf numFmtId="164" fontId="5" fillId="2" borderId="15" xfId="1" applyFont="1" applyFill="1" applyBorder="1" applyAlignment="1">
      <alignment horizontal="center" vertical="center" wrapText="1"/>
    </xf>
    <xf numFmtId="164" fontId="5" fillId="2" borderId="31" xfId="1" applyFont="1" applyFill="1" applyBorder="1" applyAlignment="1">
      <alignment horizontal="center" vertical="center" wrapText="1"/>
    </xf>
    <xf numFmtId="2" fontId="9" fillId="2" borderId="5" xfId="1" applyNumberFormat="1" applyFont="1" applyFill="1" applyBorder="1" applyAlignment="1">
      <alignment horizontal="center" vertical="center" wrapText="1"/>
    </xf>
    <xf numFmtId="2" fontId="9" fillId="2" borderId="7" xfId="1" applyNumberFormat="1" applyFont="1" applyFill="1" applyBorder="1" applyAlignment="1">
      <alignment horizontal="center" vertical="center" wrapText="1"/>
    </xf>
    <xf numFmtId="2" fontId="9" fillId="2" borderId="6" xfId="1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 wrapText="1"/>
    </xf>
    <xf numFmtId="0" fontId="4" fillId="0" borderId="0" xfId="0" applyFont="1" applyAlignment="1">
      <alignment horizontal="right"/>
    </xf>
  </cellXfs>
  <cellStyles count="8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Monétaire" xfId="7" builtinId="4"/>
    <cellStyle name="Normal" xfId="0" builtinId="0" customBuiltin="1"/>
    <cellStyle name="Normal 3" xfId="6" xr:uid="{E34CA4C7-F5BA-4AA2-BD51-8B64EA80CFE3}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59"/>
  <sheetViews>
    <sheetView tabSelected="1" topLeftCell="B1" zoomScaleNormal="100" workbookViewId="0">
      <selection activeCell="Q8" sqref="Q8"/>
    </sheetView>
  </sheetViews>
  <sheetFormatPr baseColWidth="10" defaultColWidth="11" defaultRowHeight="15" x14ac:dyDescent="0.25"/>
  <cols>
    <col min="1" max="1" width="11" style="1"/>
    <col min="2" max="2" width="37" bestFit="1" customWidth="1"/>
    <col min="3" max="3" width="10.875" customWidth="1"/>
    <col min="7" max="7" width="10.25" bestFit="1" customWidth="1"/>
    <col min="8" max="8" width="3.875" customWidth="1"/>
    <col min="9" max="9" width="11" style="4" customWidth="1"/>
    <col min="10" max="10" width="8.875" style="4" bestFit="1" customWidth="1"/>
    <col min="11" max="11" width="8" style="4" customWidth="1"/>
    <col min="12" max="12" width="9.875" style="19" customWidth="1"/>
    <col min="13" max="13" width="13.125" style="2" customWidth="1"/>
    <col min="14" max="14" width="9.875" style="2" customWidth="1"/>
    <col min="15" max="15" width="13.125" style="2" customWidth="1"/>
    <col min="16" max="16" width="11.25" style="2" bestFit="1" customWidth="1"/>
    <col min="17" max="17" width="11.25" style="2" customWidth="1"/>
    <col min="18" max="18" width="9.875" style="14" customWidth="1"/>
    <col min="19" max="19" width="9.875" style="19" customWidth="1"/>
    <col min="20" max="20" width="19.75" style="14" customWidth="1"/>
    <col min="21" max="1017" width="9.875" style="2" customWidth="1"/>
    <col min="1018" max="1018" width="11" customWidth="1"/>
  </cols>
  <sheetData>
    <row r="1" spans="1:1017" ht="28.15" customHeight="1" x14ac:dyDescent="0.25">
      <c r="A1" s="101" t="s">
        <v>31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73"/>
      <c r="R1" s="2"/>
      <c r="S1" s="2"/>
    </row>
    <row r="2" spans="1:1017" ht="33" customHeight="1" x14ac:dyDescent="0.25">
      <c r="A2" s="43" t="s">
        <v>32</v>
      </c>
      <c r="B2" s="43"/>
      <c r="C2" s="43"/>
      <c r="D2" s="43"/>
      <c r="E2" s="43"/>
      <c r="F2" s="43"/>
      <c r="G2" s="43"/>
      <c r="H2" s="43"/>
      <c r="I2" s="44" t="s">
        <v>62</v>
      </c>
      <c r="J2" s="43"/>
      <c r="K2" s="43"/>
      <c r="L2" s="43"/>
      <c r="M2" s="43"/>
      <c r="N2" s="43"/>
      <c r="O2" s="43"/>
      <c r="P2" s="43"/>
      <c r="Q2" s="43"/>
      <c r="R2" s="2"/>
      <c r="S2" s="2"/>
    </row>
    <row r="3" spans="1:1017" ht="30" customHeight="1" x14ac:dyDescent="0.25">
      <c r="A3" s="102" t="s">
        <v>33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74"/>
      <c r="R3" s="2"/>
      <c r="S3" s="2"/>
    </row>
    <row r="4" spans="1:1017" ht="23.45" customHeight="1" thickBot="1" x14ac:dyDescent="0.3">
      <c r="A4" s="102" t="s">
        <v>34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74"/>
      <c r="R4" s="2"/>
      <c r="S4" s="2"/>
    </row>
    <row r="5" spans="1:1017" s="6" customFormat="1" ht="40.15" customHeight="1" thickTop="1" x14ac:dyDescent="0.25">
      <c r="A5" s="103" t="s">
        <v>0</v>
      </c>
      <c r="B5" s="103" t="s">
        <v>1</v>
      </c>
      <c r="C5" s="103" t="s">
        <v>2</v>
      </c>
      <c r="D5" s="104" t="s">
        <v>3</v>
      </c>
      <c r="E5" s="107" t="s">
        <v>26</v>
      </c>
      <c r="F5" s="108"/>
      <c r="G5" s="109" t="s">
        <v>22</v>
      </c>
      <c r="H5" s="87"/>
      <c r="I5" s="105" t="s">
        <v>20</v>
      </c>
      <c r="J5" s="114" t="s">
        <v>15</v>
      </c>
      <c r="K5" s="115"/>
      <c r="L5" s="96" t="s">
        <v>14</v>
      </c>
      <c r="M5" s="110" t="s">
        <v>12</v>
      </c>
      <c r="N5" s="109"/>
      <c r="O5" s="109"/>
      <c r="P5" s="119" t="s">
        <v>23</v>
      </c>
      <c r="Q5" s="120"/>
      <c r="R5" s="60" t="s">
        <v>15</v>
      </c>
      <c r="S5" s="96" t="s">
        <v>14</v>
      </c>
      <c r="T5" s="94" t="s">
        <v>17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</row>
    <row r="6" spans="1:1017" s="6" customFormat="1" ht="38.25" x14ac:dyDescent="0.25">
      <c r="A6" s="103"/>
      <c r="B6" s="103"/>
      <c r="C6" s="103"/>
      <c r="D6" s="104"/>
      <c r="E6" s="27" t="s">
        <v>24</v>
      </c>
      <c r="F6" s="28" t="s">
        <v>25</v>
      </c>
      <c r="G6" s="109"/>
      <c r="H6" s="81"/>
      <c r="I6" s="106"/>
      <c r="J6" s="11" t="s">
        <v>21</v>
      </c>
      <c r="K6" s="11" t="s">
        <v>16</v>
      </c>
      <c r="L6" s="97"/>
      <c r="M6" s="35" t="s">
        <v>4</v>
      </c>
      <c r="N6" s="72" t="s">
        <v>66</v>
      </c>
      <c r="O6" s="49" t="s">
        <v>27</v>
      </c>
      <c r="P6" s="121"/>
      <c r="Q6" s="122"/>
      <c r="R6" s="13" t="s">
        <v>16</v>
      </c>
      <c r="S6" s="97"/>
      <c r="T6" s="9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</row>
    <row r="7" spans="1:1017" ht="24.95" customHeight="1" x14ac:dyDescent="0.25">
      <c r="A7" s="65" t="s">
        <v>5</v>
      </c>
      <c r="B7" s="3" t="s">
        <v>40</v>
      </c>
      <c r="C7" s="66">
        <v>3100</v>
      </c>
      <c r="D7" s="24">
        <v>3100</v>
      </c>
      <c r="E7" s="29">
        <v>1550</v>
      </c>
      <c r="F7" s="85">
        <v>1550</v>
      </c>
      <c r="G7" s="33">
        <f>SUM(E7:F7)</f>
        <v>3100</v>
      </c>
      <c r="H7" s="89">
        <f>F7/D7</f>
        <v>0.5</v>
      </c>
      <c r="I7" s="77">
        <f>SUM(E7:E7)</f>
        <v>1550</v>
      </c>
      <c r="J7" s="71">
        <v>7512</v>
      </c>
      <c r="K7" s="62">
        <v>15261</v>
      </c>
      <c r="L7" s="61">
        <v>45541</v>
      </c>
      <c r="M7" s="75">
        <v>3242</v>
      </c>
      <c r="N7" s="80">
        <f t="shared" ref="N7:N14" si="0">IF(M7&gt;D7,D7,M7)</f>
        <v>3100</v>
      </c>
      <c r="O7" s="86">
        <v>1550</v>
      </c>
      <c r="P7" s="48">
        <v>1550</v>
      </c>
      <c r="Q7" s="82">
        <f>P7</f>
        <v>1550</v>
      </c>
      <c r="R7" s="63"/>
      <c r="S7" s="61"/>
      <c r="T7" s="40"/>
    </row>
    <row r="8" spans="1:1017" ht="24.95" customHeight="1" x14ac:dyDescent="0.25">
      <c r="A8" s="10" t="s">
        <v>7</v>
      </c>
      <c r="B8" s="3" t="s">
        <v>42</v>
      </c>
      <c r="C8" s="67">
        <v>45000</v>
      </c>
      <c r="D8" s="25">
        <v>43000</v>
      </c>
      <c r="E8" s="29">
        <v>6000</v>
      </c>
      <c r="F8" s="85">
        <v>10500</v>
      </c>
      <c r="G8" s="33">
        <f t="shared" ref="G8:G14" si="1">SUM(E8:F8)</f>
        <v>16500</v>
      </c>
      <c r="H8" s="89">
        <f t="shared" ref="H8:H14" si="2">F8/D8</f>
        <v>0.2441860465116279</v>
      </c>
      <c r="I8" s="78">
        <v>10500</v>
      </c>
      <c r="J8" s="71">
        <v>7518</v>
      </c>
      <c r="K8" s="12">
        <v>15504</v>
      </c>
      <c r="L8" s="36">
        <v>45547</v>
      </c>
      <c r="M8" s="45">
        <v>51589.56</v>
      </c>
      <c r="N8" s="80">
        <f t="shared" si="0"/>
        <v>43000</v>
      </c>
      <c r="O8" s="86">
        <v>10500</v>
      </c>
      <c r="P8" s="48">
        <v>6000</v>
      </c>
      <c r="Q8" s="82">
        <f t="shared" ref="Q8:Q14" si="3">P8</f>
        <v>6000</v>
      </c>
      <c r="R8" s="12"/>
      <c r="S8" s="36"/>
      <c r="T8" s="40"/>
    </row>
    <row r="9" spans="1:1017" ht="24.95" customHeight="1" x14ac:dyDescent="0.25">
      <c r="A9" s="132" t="s">
        <v>8</v>
      </c>
      <c r="B9" s="3" t="s">
        <v>35</v>
      </c>
      <c r="C9" s="67">
        <v>4000</v>
      </c>
      <c r="D9" s="25">
        <v>4000</v>
      </c>
      <c r="E9" s="29">
        <v>1500</v>
      </c>
      <c r="F9" s="30">
        <v>1900</v>
      </c>
      <c r="G9" s="33">
        <f t="shared" si="1"/>
        <v>3400</v>
      </c>
      <c r="H9" s="89">
        <f t="shared" si="2"/>
        <v>0.47499999999999998</v>
      </c>
      <c r="I9" s="135">
        <f>SUM(E9:E11)</f>
        <v>4600</v>
      </c>
      <c r="J9" s="116">
        <v>7511</v>
      </c>
      <c r="K9" s="111">
        <v>15260</v>
      </c>
      <c r="L9" s="98">
        <v>45541</v>
      </c>
      <c r="M9" s="76">
        <v>3366.23</v>
      </c>
      <c r="N9" s="80">
        <f t="shared" si="0"/>
        <v>3366.23</v>
      </c>
      <c r="O9" s="84">
        <v>1750</v>
      </c>
      <c r="P9" s="48">
        <v>1750</v>
      </c>
      <c r="Q9" s="123">
        <f>SUM(P9:P11)</f>
        <v>3050</v>
      </c>
      <c r="R9" s="111"/>
      <c r="S9" s="98"/>
      <c r="T9" s="40"/>
    </row>
    <row r="10" spans="1:1017" ht="24.95" customHeight="1" x14ac:dyDescent="0.25">
      <c r="A10" s="133"/>
      <c r="B10" s="3" t="s">
        <v>38</v>
      </c>
      <c r="C10" s="67">
        <v>8500</v>
      </c>
      <c r="D10" s="25">
        <v>8500</v>
      </c>
      <c r="E10" s="29">
        <v>2000</v>
      </c>
      <c r="F10" s="30">
        <v>3000</v>
      </c>
      <c r="G10" s="33">
        <f t="shared" si="1"/>
        <v>5000</v>
      </c>
      <c r="H10" s="89">
        <f t="shared" si="2"/>
        <v>0.35294117647058826</v>
      </c>
      <c r="I10" s="136"/>
      <c r="J10" s="117"/>
      <c r="K10" s="112"/>
      <c r="L10" s="99"/>
      <c r="M10" s="76">
        <v>6316.32</v>
      </c>
      <c r="N10" s="80">
        <f t="shared" si="0"/>
        <v>6316.32</v>
      </c>
      <c r="O10" s="84">
        <v>2400</v>
      </c>
      <c r="P10" s="48">
        <v>2400</v>
      </c>
      <c r="Q10" s="124"/>
      <c r="R10" s="112"/>
      <c r="S10" s="99"/>
      <c r="T10" s="41"/>
    </row>
    <row r="11" spans="1:1017" ht="24.95" customHeight="1" x14ac:dyDescent="0.25">
      <c r="A11" s="134"/>
      <c r="B11" s="3" t="s">
        <v>39</v>
      </c>
      <c r="C11" s="67">
        <v>9150</v>
      </c>
      <c r="D11" s="25">
        <v>9150</v>
      </c>
      <c r="E11" s="29">
        <v>1100</v>
      </c>
      <c r="F11" s="85">
        <v>2150</v>
      </c>
      <c r="G11" s="33">
        <f t="shared" si="1"/>
        <v>3250</v>
      </c>
      <c r="H11" s="89">
        <f t="shared" si="2"/>
        <v>0.23497267759562843</v>
      </c>
      <c r="I11" s="137"/>
      <c r="J11" s="118"/>
      <c r="K11" s="113"/>
      <c r="L11" s="100"/>
      <c r="M11" s="45">
        <v>0</v>
      </c>
      <c r="N11" s="80">
        <f t="shared" si="0"/>
        <v>0</v>
      </c>
      <c r="O11" s="86">
        <v>0</v>
      </c>
      <c r="P11" s="48">
        <v>-1100</v>
      </c>
      <c r="Q11" s="125"/>
      <c r="R11" s="113"/>
      <c r="S11" s="100"/>
      <c r="T11" s="40" t="s">
        <v>65</v>
      </c>
    </row>
    <row r="12" spans="1:1017" ht="24.95" customHeight="1" x14ac:dyDescent="0.25">
      <c r="A12" s="70" t="s">
        <v>10</v>
      </c>
      <c r="B12" s="3" t="s">
        <v>44</v>
      </c>
      <c r="C12" s="67">
        <v>4356</v>
      </c>
      <c r="D12" s="25">
        <v>3690</v>
      </c>
      <c r="E12" s="29">
        <v>730</v>
      </c>
      <c r="F12" s="30">
        <v>960</v>
      </c>
      <c r="G12" s="33">
        <f t="shared" si="1"/>
        <v>1690</v>
      </c>
      <c r="H12" s="89">
        <f t="shared" si="2"/>
        <v>0.26016260162601629</v>
      </c>
      <c r="I12" s="78">
        <f>SUM(E12)</f>
        <v>730</v>
      </c>
      <c r="J12" s="71">
        <v>7507</v>
      </c>
      <c r="K12" s="62">
        <v>15258</v>
      </c>
      <c r="L12" s="61">
        <v>45541</v>
      </c>
      <c r="M12" s="45">
        <v>2940</v>
      </c>
      <c r="N12" s="80">
        <f t="shared" si="0"/>
        <v>2940</v>
      </c>
      <c r="O12" s="84">
        <v>940.74</v>
      </c>
      <c r="P12" s="48">
        <v>940.74</v>
      </c>
      <c r="Q12" s="82">
        <f t="shared" si="3"/>
        <v>940.74</v>
      </c>
      <c r="R12" s="64"/>
      <c r="S12" s="61"/>
      <c r="T12" s="42"/>
    </row>
    <row r="13" spans="1:1017" ht="24.95" customHeight="1" x14ac:dyDescent="0.25">
      <c r="A13" s="10" t="s">
        <v>56</v>
      </c>
      <c r="B13" s="3" t="s">
        <v>57</v>
      </c>
      <c r="C13" s="67">
        <v>2000</v>
      </c>
      <c r="D13" s="25">
        <v>2000</v>
      </c>
      <c r="E13" s="29">
        <v>600</v>
      </c>
      <c r="F13" s="85">
        <v>1000</v>
      </c>
      <c r="G13" s="33">
        <f t="shared" si="1"/>
        <v>1600</v>
      </c>
      <c r="H13" s="89">
        <f t="shared" si="2"/>
        <v>0.5</v>
      </c>
      <c r="I13" s="78">
        <f>SUM(E13)</f>
        <v>600</v>
      </c>
      <c r="J13" s="71">
        <v>7505</v>
      </c>
      <c r="K13" s="12">
        <v>15255</v>
      </c>
      <c r="L13" s="61">
        <v>45541</v>
      </c>
      <c r="M13" s="46">
        <v>0</v>
      </c>
      <c r="N13" s="80">
        <f t="shared" si="0"/>
        <v>0</v>
      </c>
      <c r="O13" s="86">
        <v>0</v>
      </c>
      <c r="P13" s="48">
        <v>-600</v>
      </c>
      <c r="Q13" s="91">
        <f t="shared" si="3"/>
        <v>-600</v>
      </c>
      <c r="R13" s="17"/>
      <c r="S13" s="37"/>
      <c r="T13" s="40" t="s">
        <v>65</v>
      </c>
    </row>
    <row r="14" spans="1:1017" ht="24.95" customHeight="1" x14ac:dyDescent="0.25">
      <c r="A14" s="10" t="s">
        <v>58</v>
      </c>
      <c r="B14" s="3" t="s">
        <v>59</v>
      </c>
      <c r="C14" s="67">
        <v>1810</v>
      </c>
      <c r="D14" s="25">
        <v>1810</v>
      </c>
      <c r="E14" s="29">
        <v>101</v>
      </c>
      <c r="F14" s="85">
        <v>905</v>
      </c>
      <c r="G14" s="33">
        <f t="shared" si="1"/>
        <v>1006</v>
      </c>
      <c r="H14" s="89">
        <f t="shared" si="2"/>
        <v>0.5</v>
      </c>
      <c r="I14" s="78">
        <f>SUM(E14)</f>
        <v>101</v>
      </c>
      <c r="J14" s="71">
        <v>7503</v>
      </c>
      <c r="K14" s="12">
        <v>15252</v>
      </c>
      <c r="L14" s="61">
        <v>45541</v>
      </c>
      <c r="M14" s="46">
        <v>0</v>
      </c>
      <c r="N14" s="80">
        <f t="shared" si="0"/>
        <v>0</v>
      </c>
      <c r="O14" s="86">
        <v>0</v>
      </c>
      <c r="P14" s="48">
        <v>-101</v>
      </c>
      <c r="Q14" s="91">
        <f t="shared" si="3"/>
        <v>-101</v>
      </c>
      <c r="R14" s="17"/>
      <c r="S14" s="36"/>
      <c r="T14" s="40" t="s">
        <v>67</v>
      </c>
    </row>
    <row r="15" spans="1:1017" ht="15.75" thickBot="1" x14ac:dyDescent="0.3">
      <c r="C15" s="68">
        <f t="shared" ref="C15:I15" si="4">SUM(C7:C14)</f>
        <v>77916</v>
      </c>
      <c r="D15" s="26">
        <f t="shared" si="4"/>
        <v>75250</v>
      </c>
      <c r="E15" s="31">
        <f t="shared" si="4"/>
        <v>13581</v>
      </c>
      <c r="F15" s="32">
        <f t="shared" si="4"/>
        <v>21965</v>
      </c>
      <c r="G15" s="34">
        <f>SUM(G7:G14)</f>
        <v>35546</v>
      </c>
      <c r="H15" s="88"/>
      <c r="I15" s="79">
        <f t="shared" si="4"/>
        <v>18081</v>
      </c>
      <c r="J15" s="38"/>
      <c r="K15" s="38"/>
      <c r="L15" s="39"/>
      <c r="M15" s="50">
        <f>SUM(M7:M14)</f>
        <v>67454.11</v>
      </c>
      <c r="N15" s="50">
        <f>SUM(N7:N14)</f>
        <v>58722.55</v>
      </c>
      <c r="O15" s="47">
        <f>SUM(O7:O14)</f>
        <v>17140.740000000002</v>
      </c>
      <c r="P15" s="48">
        <f>SUM(P7:P14)</f>
        <v>10839.74</v>
      </c>
      <c r="Q15" s="82">
        <f>SUM(Q7:Q14)</f>
        <v>10839.74</v>
      </c>
      <c r="R15" s="38"/>
      <c r="S15" s="39"/>
    </row>
    <row r="16" spans="1:1017" ht="15.75" thickTop="1" x14ac:dyDescent="0.25">
      <c r="O16" s="83">
        <f>(N15*F15)/D15</f>
        <v>17140.741671096344</v>
      </c>
    </row>
    <row r="17" spans="1:1020" s="16" customFormat="1" ht="14.25" customHeight="1" x14ac:dyDescent="0.2">
      <c r="A17" s="139" t="s">
        <v>18</v>
      </c>
      <c r="B17" s="52" t="s">
        <v>19</v>
      </c>
      <c r="C17" s="53">
        <f>F15</f>
        <v>21965</v>
      </c>
      <c r="D17" s="54">
        <f>0.4*C17</f>
        <v>8786</v>
      </c>
      <c r="E17" s="55"/>
      <c r="F17" s="55"/>
      <c r="G17" s="55"/>
      <c r="H17" s="55"/>
      <c r="I17" s="56" t="s">
        <v>29</v>
      </c>
      <c r="J17" s="51"/>
      <c r="K17" s="57" t="s">
        <v>64</v>
      </c>
      <c r="L17" s="21"/>
      <c r="M17" s="58"/>
      <c r="N17" s="58"/>
      <c r="P17" s="18"/>
      <c r="Q17" s="18"/>
      <c r="R17" s="14"/>
      <c r="S17" s="14"/>
      <c r="T17" s="14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  <c r="KH17" s="18"/>
      <c r="KI17" s="18"/>
      <c r="KJ17" s="18"/>
      <c r="KK17" s="18"/>
      <c r="KL17" s="18"/>
      <c r="KM17" s="18"/>
      <c r="KN17" s="18"/>
      <c r="KO17" s="18"/>
      <c r="KP17" s="18"/>
      <c r="KQ17" s="18"/>
      <c r="KR17" s="18"/>
      <c r="KS17" s="18"/>
      <c r="KT17" s="18"/>
      <c r="KU17" s="18"/>
      <c r="KV17" s="18"/>
      <c r="KW17" s="18"/>
      <c r="KX17" s="18"/>
      <c r="KY17" s="18"/>
      <c r="KZ17" s="18"/>
      <c r="LA17" s="18"/>
      <c r="LB17" s="18"/>
      <c r="LC17" s="18"/>
      <c r="LD17" s="18"/>
      <c r="LE17" s="18"/>
      <c r="LF17" s="18"/>
      <c r="LG17" s="18"/>
      <c r="LH17" s="18"/>
      <c r="LI17" s="18"/>
      <c r="LJ17" s="18"/>
      <c r="LK17" s="18"/>
      <c r="LL17" s="18"/>
      <c r="LM17" s="18"/>
      <c r="LN17" s="18"/>
      <c r="LO17" s="18"/>
      <c r="LP17" s="18"/>
      <c r="LQ17" s="18"/>
      <c r="LR17" s="18"/>
      <c r="LS17" s="18"/>
      <c r="LT17" s="18"/>
      <c r="LU17" s="18"/>
      <c r="LV17" s="18"/>
      <c r="LW17" s="18"/>
      <c r="LX17" s="18"/>
      <c r="LY17" s="18"/>
      <c r="LZ17" s="18"/>
      <c r="MA17" s="18"/>
      <c r="MB17" s="18"/>
      <c r="MC17" s="18"/>
      <c r="MD17" s="18"/>
      <c r="ME17" s="18"/>
      <c r="MF17" s="18"/>
      <c r="MG17" s="18"/>
      <c r="MH17" s="18"/>
      <c r="MI17" s="18"/>
      <c r="MJ17" s="18"/>
      <c r="MK17" s="18"/>
      <c r="ML17" s="18"/>
      <c r="MM17" s="18"/>
      <c r="MN17" s="18"/>
      <c r="MO17" s="18"/>
      <c r="MP17" s="18"/>
      <c r="MQ17" s="18"/>
      <c r="MR17" s="18"/>
      <c r="MS17" s="18"/>
      <c r="MT17" s="18"/>
      <c r="MU17" s="18"/>
      <c r="MV17" s="18"/>
      <c r="MW17" s="18"/>
      <c r="MX17" s="18"/>
      <c r="MY17" s="18"/>
      <c r="MZ17" s="18"/>
      <c r="NA17" s="18"/>
      <c r="NB17" s="18"/>
      <c r="NC17" s="18"/>
      <c r="ND17" s="18"/>
      <c r="NE17" s="18"/>
      <c r="NF17" s="18"/>
      <c r="NG17" s="18"/>
      <c r="NH17" s="18"/>
      <c r="NI17" s="18"/>
      <c r="NJ17" s="18"/>
      <c r="NK17" s="18"/>
      <c r="NL17" s="18"/>
      <c r="NM17" s="18"/>
      <c r="NN17" s="18"/>
      <c r="NO17" s="18"/>
      <c r="NP17" s="18"/>
      <c r="NQ17" s="18"/>
      <c r="NR17" s="18"/>
      <c r="NS17" s="18"/>
      <c r="NT17" s="18"/>
      <c r="NU17" s="18"/>
      <c r="NV17" s="18"/>
      <c r="NW17" s="18"/>
      <c r="NX17" s="18"/>
      <c r="NY17" s="18"/>
      <c r="NZ17" s="18"/>
      <c r="OA17" s="18"/>
      <c r="OB17" s="18"/>
      <c r="OC17" s="18"/>
      <c r="OD17" s="18"/>
      <c r="OE17" s="18"/>
      <c r="OF17" s="18"/>
      <c r="OG17" s="18"/>
      <c r="OH17" s="18"/>
      <c r="OI17" s="18"/>
      <c r="OJ17" s="18"/>
      <c r="OK17" s="18"/>
      <c r="OL17" s="18"/>
      <c r="OM17" s="18"/>
      <c r="ON17" s="18"/>
      <c r="OO17" s="18"/>
      <c r="OP17" s="18"/>
      <c r="OQ17" s="18"/>
      <c r="OR17" s="18"/>
      <c r="OS17" s="18"/>
      <c r="OT17" s="18"/>
      <c r="OU17" s="18"/>
      <c r="OV17" s="18"/>
      <c r="OW17" s="18"/>
      <c r="OX17" s="18"/>
      <c r="OY17" s="18"/>
      <c r="OZ17" s="18"/>
      <c r="PA17" s="18"/>
      <c r="PB17" s="18"/>
      <c r="PC17" s="18"/>
      <c r="PD17" s="18"/>
      <c r="PE17" s="18"/>
      <c r="PF17" s="18"/>
      <c r="PG17" s="18"/>
      <c r="PH17" s="18"/>
      <c r="PI17" s="18"/>
      <c r="PJ17" s="18"/>
      <c r="PK17" s="18"/>
      <c r="PL17" s="18"/>
      <c r="PM17" s="18"/>
      <c r="PN17" s="18"/>
      <c r="PO17" s="18"/>
      <c r="PP17" s="18"/>
      <c r="PQ17" s="18"/>
      <c r="PR17" s="18"/>
      <c r="PS17" s="18"/>
      <c r="PT17" s="18"/>
      <c r="PU17" s="18"/>
      <c r="PV17" s="18"/>
      <c r="PW17" s="18"/>
      <c r="PX17" s="18"/>
      <c r="PY17" s="18"/>
      <c r="PZ17" s="18"/>
      <c r="QA17" s="18"/>
      <c r="QB17" s="18"/>
      <c r="QC17" s="18"/>
      <c r="QD17" s="18"/>
      <c r="QE17" s="18"/>
      <c r="QF17" s="18"/>
      <c r="QG17" s="18"/>
      <c r="QH17" s="18"/>
      <c r="QI17" s="18"/>
      <c r="QJ17" s="18"/>
      <c r="QK17" s="18"/>
      <c r="QL17" s="18"/>
      <c r="QM17" s="18"/>
      <c r="QN17" s="18"/>
      <c r="QO17" s="18"/>
      <c r="QP17" s="18"/>
      <c r="QQ17" s="18"/>
      <c r="QR17" s="18"/>
      <c r="QS17" s="18"/>
      <c r="QT17" s="18"/>
      <c r="QU17" s="18"/>
      <c r="QV17" s="18"/>
      <c r="QW17" s="18"/>
      <c r="QX17" s="18"/>
      <c r="QY17" s="18"/>
      <c r="QZ17" s="18"/>
      <c r="RA17" s="18"/>
      <c r="RB17" s="18"/>
      <c r="RC17" s="18"/>
      <c r="RD17" s="18"/>
      <c r="RE17" s="18"/>
      <c r="RF17" s="18"/>
      <c r="RG17" s="18"/>
      <c r="RH17" s="18"/>
      <c r="RI17" s="18"/>
      <c r="RJ17" s="18"/>
      <c r="RK17" s="18"/>
      <c r="RL17" s="18"/>
      <c r="RM17" s="18"/>
      <c r="RN17" s="18"/>
      <c r="RO17" s="18"/>
      <c r="RP17" s="18"/>
      <c r="RQ17" s="18"/>
      <c r="RR17" s="18"/>
      <c r="RS17" s="18"/>
      <c r="RT17" s="18"/>
      <c r="RU17" s="18"/>
      <c r="RV17" s="18"/>
      <c r="RW17" s="18"/>
      <c r="RX17" s="18"/>
      <c r="RY17" s="18"/>
      <c r="RZ17" s="18"/>
      <c r="SA17" s="18"/>
      <c r="SB17" s="18"/>
      <c r="SC17" s="18"/>
      <c r="SD17" s="18"/>
      <c r="SE17" s="18"/>
      <c r="SF17" s="18"/>
      <c r="SG17" s="18"/>
      <c r="SH17" s="18"/>
      <c r="SI17" s="18"/>
      <c r="SJ17" s="18"/>
      <c r="SK17" s="18"/>
      <c r="SL17" s="18"/>
      <c r="SM17" s="18"/>
      <c r="SN17" s="18"/>
      <c r="SO17" s="18"/>
      <c r="SP17" s="18"/>
      <c r="SQ17" s="18"/>
      <c r="SR17" s="18"/>
      <c r="SS17" s="18"/>
      <c r="ST17" s="18"/>
      <c r="SU17" s="18"/>
      <c r="SV17" s="18"/>
      <c r="SW17" s="18"/>
      <c r="SX17" s="18"/>
      <c r="SY17" s="18"/>
      <c r="SZ17" s="18"/>
      <c r="TA17" s="18"/>
      <c r="TB17" s="18"/>
      <c r="TC17" s="18"/>
      <c r="TD17" s="18"/>
      <c r="TE17" s="18"/>
      <c r="TF17" s="18"/>
      <c r="TG17" s="18"/>
      <c r="TH17" s="18"/>
      <c r="TI17" s="18"/>
      <c r="TJ17" s="18"/>
      <c r="TK17" s="18"/>
      <c r="TL17" s="18"/>
      <c r="TM17" s="18"/>
      <c r="TN17" s="18"/>
      <c r="TO17" s="18"/>
      <c r="TP17" s="18"/>
      <c r="TQ17" s="18"/>
      <c r="TR17" s="18"/>
      <c r="TS17" s="18"/>
      <c r="TT17" s="18"/>
      <c r="TU17" s="18"/>
      <c r="TV17" s="18"/>
      <c r="TW17" s="18"/>
      <c r="TX17" s="18"/>
      <c r="TY17" s="18"/>
      <c r="TZ17" s="18"/>
      <c r="UA17" s="18"/>
      <c r="UB17" s="18"/>
      <c r="UC17" s="18"/>
      <c r="UD17" s="18"/>
      <c r="UE17" s="18"/>
      <c r="UF17" s="18"/>
      <c r="UG17" s="18"/>
      <c r="UH17" s="18"/>
      <c r="UI17" s="18"/>
      <c r="UJ17" s="18"/>
      <c r="UK17" s="18"/>
      <c r="UL17" s="18"/>
      <c r="UM17" s="18"/>
      <c r="UN17" s="18"/>
      <c r="UO17" s="18"/>
      <c r="UP17" s="18"/>
      <c r="UQ17" s="18"/>
      <c r="UR17" s="18"/>
      <c r="US17" s="18"/>
      <c r="UT17" s="18"/>
      <c r="UU17" s="18"/>
      <c r="UV17" s="18"/>
      <c r="UW17" s="18"/>
      <c r="UX17" s="18"/>
      <c r="UY17" s="18"/>
      <c r="UZ17" s="18"/>
      <c r="VA17" s="18"/>
      <c r="VB17" s="18"/>
      <c r="VC17" s="18"/>
      <c r="VD17" s="18"/>
      <c r="VE17" s="18"/>
      <c r="VF17" s="18"/>
      <c r="VG17" s="18"/>
      <c r="VH17" s="18"/>
      <c r="VI17" s="18"/>
      <c r="VJ17" s="18"/>
      <c r="VK17" s="18"/>
      <c r="VL17" s="18"/>
      <c r="VM17" s="18"/>
      <c r="VN17" s="18"/>
      <c r="VO17" s="18"/>
      <c r="VP17" s="18"/>
      <c r="VQ17" s="18"/>
      <c r="VR17" s="18"/>
      <c r="VS17" s="18"/>
      <c r="VT17" s="18"/>
      <c r="VU17" s="18"/>
      <c r="VV17" s="18"/>
      <c r="VW17" s="18"/>
      <c r="VX17" s="18"/>
      <c r="VY17" s="18"/>
      <c r="VZ17" s="18"/>
      <c r="WA17" s="18"/>
      <c r="WB17" s="18"/>
      <c r="WC17" s="18"/>
      <c r="WD17" s="18"/>
      <c r="WE17" s="18"/>
      <c r="WF17" s="18"/>
      <c r="WG17" s="18"/>
      <c r="WH17" s="18"/>
      <c r="WI17" s="18"/>
      <c r="WJ17" s="18"/>
      <c r="WK17" s="18"/>
      <c r="WL17" s="18"/>
      <c r="WM17" s="18"/>
      <c r="WN17" s="18"/>
      <c r="WO17" s="18"/>
      <c r="WP17" s="18"/>
      <c r="WQ17" s="18"/>
      <c r="WR17" s="18"/>
      <c r="WS17" s="18"/>
      <c r="WT17" s="18"/>
      <c r="WU17" s="18"/>
      <c r="WV17" s="18"/>
      <c r="WW17" s="18"/>
      <c r="WX17" s="18"/>
      <c r="WY17" s="18"/>
      <c r="WZ17" s="18"/>
      <c r="XA17" s="18"/>
      <c r="XB17" s="18"/>
      <c r="XC17" s="18"/>
      <c r="XD17" s="18"/>
      <c r="XE17" s="18"/>
      <c r="XF17" s="18"/>
      <c r="XG17" s="18"/>
      <c r="XH17" s="18"/>
      <c r="XI17" s="18"/>
      <c r="XJ17" s="18"/>
      <c r="XK17" s="18"/>
      <c r="XL17" s="18"/>
      <c r="XM17" s="18"/>
      <c r="XN17" s="18"/>
      <c r="XO17" s="18"/>
      <c r="XP17" s="18"/>
      <c r="XQ17" s="18"/>
      <c r="XR17" s="18"/>
      <c r="XS17" s="18"/>
      <c r="XT17" s="18"/>
      <c r="XU17" s="18"/>
      <c r="XV17" s="18"/>
      <c r="XW17" s="18"/>
      <c r="XX17" s="18"/>
      <c r="XY17" s="18"/>
      <c r="XZ17" s="18"/>
      <c r="YA17" s="18"/>
      <c r="YB17" s="18"/>
      <c r="YC17" s="18"/>
      <c r="YD17" s="18"/>
      <c r="YE17" s="18"/>
      <c r="YF17" s="18"/>
      <c r="YG17" s="18"/>
      <c r="YH17" s="18"/>
      <c r="YI17" s="18"/>
      <c r="YJ17" s="18"/>
      <c r="YK17" s="18"/>
      <c r="YL17" s="18"/>
      <c r="YM17" s="18"/>
      <c r="YN17" s="18"/>
      <c r="YO17" s="18"/>
      <c r="YP17" s="18"/>
      <c r="YQ17" s="18"/>
      <c r="YR17" s="18"/>
      <c r="YS17" s="18"/>
      <c r="YT17" s="18"/>
      <c r="YU17" s="18"/>
      <c r="YV17" s="18"/>
      <c r="YW17" s="18"/>
      <c r="YX17" s="18"/>
      <c r="YY17" s="18"/>
      <c r="YZ17" s="18"/>
      <c r="ZA17" s="18"/>
      <c r="ZB17" s="18"/>
      <c r="ZC17" s="18"/>
      <c r="ZD17" s="18"/>
      <c r="ZE17" s="18"/>
      <c r="ZF17" s="18"/>
      <c r="ZG17" s="18"/>
      <c r="ZH17" s="18"/>
      <c r="ZI17" s="18"/>
      <c r="ZJ17" s="18"/>
      <c r="ZK17" s="18"/>
      <c r="ZL17" s="18"/>
      <c r="ZM17" s="18"/>
      <c r="ZN17" s="18"/>
      <c r="ZO17" s="18"/>
      <c r="ZP17" s="18"/>
      <c r="ZQ17" s="18"/>
      <c r="ZR17" s="18"/>
      <c r="ZS17" s="18"/>
      <c r="ZT17" s="18"/>
      <c r="ZU17" s="18"/>
      <c r="ZV17" s="18"/>
      <c r="ZW17" s="18"/>
      <c r="ZX17" s="18"/>
      <c r="ZY17" s="18"/>
      <c r="ZZ17" s="18"/>
      <c r="AAA17" s="18"/>
      <c r="AAB17" s="18"/>
      <c r="AAC17" s="18"/>
      <c r="AAD17" s="18"/>
      <c r="AAE17" s="18"/>
      <c r="AAF17" s="18"/>
      <c r="AAG17" s="18"/>
      <c r="AAH17" s="18"/>
      <c r="AAI17" s="18"/>
      <c r="AAJ17" s="18"/>
      <c r="AAK17" s="18"/>
      <c r="AAL17" s="18"/>
      <c r="AAM17" s="18"/>
      <c r="AAN17" s="18"/>
      <c r="AAO17" s="18"/>
      <c r="AAP17" s="18"/>
      <c r="AAQ17" s="18"/>
      <c r="AAR17" s="18"/>
      <c r="AAS17" s="18"/>
      <c r="AAT17" s="18"/>
      <c r="AAU17" s="18"/>
      <c r="AAV17" s="18"/>
      <c r="AAW17" s="18"/>
      <c r="AAX17" s="18"/>
      <c r="AAY17" s="18"/>
      <c r="AAZ17" s="18"/>
      <c r="ABA17" s="18"/>
      <c r="ABB17" s="18"/>
      <c r="ABC17" s="18"/>
      <c r="ABD17" s="18"/>
      <c r="ABE17" s="18"/>
      <c r="ABF17" s="18"/>
      <c r="ABG17" s="18"/>
      <c r="ABH17" s="18"/>
      <c r="ABI17" s="18"/>
      <c r="ABJ17" s="18"/>
      <c r="ABK17" s="18"/>
      <c r="ABL17" s="18"/>
      <c r="ABM17" s="18"/>
      <c r="ABN17" s="18"/>
      <c r="ABO17" s="18"/>
      <c r="ABP17" s="18"/>
      <c r="ABQ17" s="18"/>
      <c r="ABR17" s="18"/>
      <c r="ABS17" s="18"/>
      <c r="ABT17" s="18"/>
      <c r="ABU17" s="18"/>
      <c r="ABV17" s="18"/>
      <c r="ABW17" s="18"/>
      <c r="ABX17" s="18"/>
      <c r="ABY17" s="18"/>
      <c r="ABZ17" s="18"/>
      <c r="ACA17" s="18"/>
      <c r="ACB17" s="18"/>
      <c r="ACC17" s="18"/>
      <c r="ACD17" s="18"/>
      <c r="ACE17" s="18"/>
      <c r="ACF17" s="18"/>
      <c r="ACG17" s="18"/>
      <c r="ACH17" s="18"/>
      <c r="ACI17" s="18"/>
      <c r="ACJ17" s="18"/>
      <c r="ACK17" s="18"/>
      <c r="ACL17" s="18"/>
      <c r="ACM17" s="18"/>
      <c r="ACN17" s="18"/>
      <c r="ACO17" s="18"/>
      <c r="ACP17" s="18"/>
      <c r="ACQ17" s="18"/>
      <c r="ACR17" s="18"/>
      <c r="ACS17" s="18"/>
      <c r="ACT17" s="18"/>
      <c r="ACU17" s="18"/>
      <c r="ACV17" s="18"/>
      <c r="ACW17" s="18"/>
      <c r="ACX17" s="18"/>
      <c r="ACY17" s="18"/>
      <c r="ACZ17" s="18"/>
      <c r="ADA17" s="18"/>
      <c r="ADB17" s="18"/>
      <c r="ADC17" s="18"/>
      <c r="ADD17" s="18"/>
      <c r="ADE17" s="18"/>
      <c r="ADF17" s="18"/>
      <c r="ADG17" s="18"/>
      <c r="ADH17" s="18"/>
      <c r="ADI17" s="18"/>
      <c r="ADJ17" s="18"/>
      <c r="ADK17" s="18"/>
      <c r="ADL17" s="18"/>
      <c r="ADM17" s="18"/>
      <c r="ADN17" s="18"/>
      <c r="ADO17" s="18"/>
      <c r="ADP17" s="18"/>
      <c r="ADQ17" s="18"/>
      <c r="ADR17" s="18"/>
      <c r="ADS17" s="18"/>
      <c r="ADT17" s="18"/>
      <c r="ADU17" s="18"/>
      <c r="ADV17" s="18"/>
      <c r="ADW17" s="18"/>
      <c r="ADX17" s="18"/>
      <c r="ADY17" s="18"/>
      <c r="ADZ17" s="18"/>
      <c r="AEA17" s="18"/>
      <c r="AEB17" s="18"/>
      <c r="AEC17" s="18"/>
      <c r="AED17" s="18"/>
      <c r="AEE17" s="18"/>
      <c r="AEF17" s="18"/>
      <c r="AEG17" s="18"/>
      <c r="AEH17" s="18"/>
      <c r="AEI17" s="18"/>
      <c r="AEJ17" s="18"/>
      <c r="AEK17" s="18"/>
      <c r="AEL17" s="18"/>
      <c r="AEM17" s="18"/>
      <c r="AEN17" s="18"/>
      <c r="AEO17" s="18"/>
      <c r="AEP17" s="18"/>
      <c r="AEQ17" s="18"/>
      <c r="AER17" s="18"/>
      <c r="AES17" s="18"/>
      <c r="AET17" s="18"/>
      <c r="AEU17" s="18"/>
      <c r="AEV17" s="18"/>
      <c r="AEW17" s="18"/>
      <c r="AEX17" s="18"/>
      <c r="AEY17" s="18"/>
      <c r="AEZ17" s="18"/>
      <c r="AFA17" s="18"/>
      <c r="AFB17" s="18"/>
      <c r="AFC17" s="18"/>
      <c r="AFD17" s="18"/>
      <c r="AFE17" s="18"/>
      <c r="AFF17" s="18"/>
      <c r="AFG17" s="18"/>
      <c r="AFH17" s="18"/>
      <c r="AFI17" s="18"/>
      <c r="AFJ17" s="18"/>
      <c r="AFK17" s="18"/>
      <c r="AFL17" s="18"/>
      <c r="AFM17" s="18"/>
      <c r="AFN17" s="18"/>
      <c r="AFO17" s="18"/>
      <c r="AFP17" s="18"/>
      <c r="AFQ17" s="18"/>
      <c r="AFR17" s="18"/>
      <c r="AFS17" s="18"/>
      <c r="AFT17" s="18"/>
      <c r="AFU17" s="18"/>
      <c r="AFV17" s="18"/>
      <c r="AFW17" s="18"/>
      <c r="AFX17" s="18"/>
      <c r="AFY17" s="18"/>
      <c r="AFZ17" s="18"/>
      <c r="AGA17" s="18"/>
      <c r="AGB17" s="18"/>
      <c r="AGC17" s="18"/>
      <c r="AGD17" s="18"/>
      <c r="AGE17" s="18"/>
      <c r="AGF17" s="18"/>
      <c r="AGG17" s="18"/>
      <c r="AGH17" s="18"/>
      <c r="AGI17" s="18"/>
      <c r="AGJ17" s="18"/>
      <c r="AGK17" s="18"/>
      <c r="AGL17" s="18"/>
      <c r="AGM17" s="18"/>
      <c r="AGN17" s="18"/>
      <c r="AGO17" s="18"/>
      <c r="AGP17" s="18"/>
      <c r="AGQ17" s="18"/>
      <c r="AGR17" s="18"/>
      <c r="AGS17" s="18"/>
      <c r="AGT17" s="18"/>
      <c r="AGU17" s="18"/>
      <c r="AGV17" s="18"/>
      <c r="AGW17" s="18"/>
      <c r="AGX17" s="18"/>
      <c r="AGY17" s="18"/>
      <c r="AGZ17" s="18"/>
      <c r="AHA17" s="18"/>
      <c r="AHB17" s="18"/>
      <c r="AHC17" s="18"/>
      <c r="AHD17" s="18"/>
      <c r="AHE17" s="18"/>
      <c r="AHF17" s="18"/>
      <c r="AHG17" s="18"/>
      <c r="AHH17" s="18"/>
      <c r="AHI17" s="18"/>
      <c r="AHJ17" s="18"/>
      <c r="AHK17" s="18"/>
      <c r="AHL17" s="18"/>
      <c r="AHM17" s="18"/>
      <c r="AHN17" s="18"/>
      <c r="AHO17" s="18"/>
      <c r="AHP17" s="18"/>
      <c r="AHQ17" s="18"/>
      <c r="AHR17" s="18"/>
      <c r="AHS17" s="18"/>
      <c r="AHT17" s="18"/>
      <c r="AHU17" s="18"/>
      <c r="AHV17" s="18"/>
      <c r="AHW17" s="18"/>
      <c r="AHX17" s="18"/>
      <c r="AHY17" s="18"/>
      <c r="AHZ17" s="18"/>
      <c r="AIA17" s="18"/>
      <c r="AIB17" s="18"/>
      <c r="AIC17" s="18"/>
      <c r="AID17" s="18"/>
      <c r="AIE17" s="18"/>
      <c r="AIF17" s="18"/>
      <c r="AIG17" s="18"/>
      <c r="AIH17" s="18"/>
      <c r="AII17" s="18"/>
      <c r="AIJ17" s="18"/>
      <c r="AIK17" s="18"/>
      <c r="AIL17" s="18"/>
      <c r="AIM17" s="18"/>
      <c r="AIN17" s="18"/>
      <c r="AIO17" s="18"/>
      <c r="AIP17" s="18"/>
      <c r="AIQ17" s="18"/>
      <c r="AIR17" s="18"/>
      <c r="AIS17" s="18"/>
      <c r="AIT17" s="18"/>
      <c r="AIU17" s="18"/>
      <c r="AIV17" s="18"/>
      <c r="AIW17" s="18"/>
      <c r="AIX17" s="18"/>
      <c r="AIY17" s="18"/>
      <c r="AIZ17" s="18"/>
      <c r="AJA17" s="18"/>
      <c r="AJB17" s="18"/>
      <c r="AJC17" s="18"/>
      <c r="AJD17" s="18"/>
      <c r="AJE17" s="18"/>
      <c r="AJF17" s="18"/>
      <c r="AJG17" s="18"/>
      <c r="AJH17" s="18"/>
      <c r="AJI17" s="18"/>
      <c r="AJJ17" s="18"/>
      <c r="AJK17" s="18"/>
      <c r="AJL17" s="18"/>
      <c r="AJM17" s="18"/>
      <c r="AJN17" s="18"/>
      <c r="AJO17" s="18"/>
      <c r="AJP17" s="18"/>
      <c r="AJQ17" s="18"/>
      <c r="AJR17" s="18"/>
      <c r="AJS17" s="18"/>
      <c r="AJT17" s="18"/>
      <c r="AJU17" s="18"/>
      <c r="AJV17" s="18"/>
      <c r="AJW17" s="18"/>
      <c r="AJX17" s="18"/>
      <c r="AJY17" s="18"/>
      <c r="AJZ17" s="18"/>
      <c r="AKA17" s="18"/>
      <c r="AKB17" s="18"/>
      <c r="AKC17" s="18"/>
      <c r="AKD17" s="18"/>
      <c r="AKE17" s="18"/>
      <c r="AKF17" s="18"/>
      <c r="AKG17" s="18"/>
      <c r="AKH17" s="18"/>
      <c r="AKI17" s="18"/>
      <c r="AKJ17" s="18"/>
      <c r="AKK17" s="18"/>
      <c r="AKL17" s="18"/>
      <c r="AKM17" s="18"/>
      <c r="AKN17" s="18"/>
      <c r="AKO17" s="18"/>
      <c r="AKP17" s="18"/>
      <c r="AKQ17" s="18"/>
      <c r="AKR17" s="18"/>
      <c r="AKS17" s="18"/>
      <c r="AKT17" s="18"/>
      <c r="AKU17" s="18"/>
      <c r="AKV17" s="18"/>
      <c r="AKW17" s="18"/>
      <c r="AKX17" s="18"/>
      <c r="AKY17" s="18"/>
      <c r="AKZ17" s="18"/>
      <c r="ALA17" s="18"/>
      <c r="ALB17" s="18"/>
      <c r="ALC17" s="18"/>
      <c r="ALD17" s="18"/>
      <c r="ALE17" s="18"/>
      <c r="ALF17" s="18"/>
      <c r="ALG17" s="18"/>
      <c r="ALH17" s="18"/>
      <c r="ALI17" s="18"/>
      <c r="ALJ17" s="18"/>
      <c r="ALK17" s="18"/>
      <c r="ALL17" s="18"/>
      <c r="ALM17" s="18"/>
      <c r="ALN17" s="18"/>
      <c r="ALO17" s="18"/>
      <c r="ALP17" s="18"/>
      <c r="ALQ17" s="18"/>
      <c r="ALR17" s="18"/>
      <c r="ALS17" s="18"/>
      <c r="ALT17" s="18"/>
      <c r="ALU17" s="18"/>
      <c r="ALV17" s="18"/>
      <c r="ALW17" s="18"/>
      <c r="ALX17" s="18"/>
      <c r="ALY17" s="18"/>
      <c r="ALZ17" s="18"/>
      <c r="AMA17" s="18"/>
      <c r="AMB17" s="18"/>
      <c r="AMC17" s="18"/>
      <c r="AMD17" s="18"/>
      <c r="AME17" s="18"/>
      <c r="AMF17" s="18"/>
    </row>
    <row r="18" spans="1:1020" s="16" customFormat="1" ht="14.25" customHeight="1" x14ac:dyDescent="0.2">
      <c r="A18" s="139"/>
      <c r="B18" s="52" t="s">
        <v>68</v>
      </c>
      <c r="C18" s="92">
        <f>O15</f>
        <v>17140.740000000002</v>
      </c>
      <c r="D18" s="54">
        <f>C18-D17</f>
        <v>8354.7400000000016</v>
      </c>
      <c r="E18" s="55"/>
      <c r="F18" s="55"/>
      <c r="G18" s="55"/>
      <c r="H18" s="55"/>
      <c r="I18" s="56" t="s">
        <v>30</v>
      </c>
      <c r="J18" s="57"/>
      <c r="K18" s="57"/>
      <c r="L18" s="57"/>
      <c r="M18" s="58"/>
      <c r="N18" s="58"/>
      <c r="O18" s="18"/>
      <c r="P18" s="18"/>
      <c r="Q18" s="18"/>
      <c r="R18" s="14"/>
      <c r="S18" s="14"/>
      <c r="T18" s="14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/>
      <c r="KO18" s="18"/>
      <c r="KP18" s="18"/>
      <c r="KQ18" s="18"/>
      <c r="KR18" s="18"/>
      <c r="KS18" s="18"/>
      <c r="KT18" s="18"/>
      <c r="KU18" s="18"/>
      <c r="KV18" s="18"/>
      <c r="KW18" s="18"/>
      <c r="KX18" s="18"/>
      <c r="KY18" s="18"/>
      <c r="KZ18" s="18"/>
      <c r="LA18" s="18"/>
      <c r="LB18" s="18"/>
      <c r="LC18" s="18"/>
      <c r="LD18" s="18"/>
      <c r="LE18" s="18"/>
      <c r="LF18" s="18"/>
      <c r="LG18" s="18"/>
      <c r="LH18" s="18"/>
      <c r="LI18" s="18"/>
      <c r="LJ18" s="18"/>
      <c r="LK18" s="18"/>
      <c r="LL18" s="18"/>
      <c r="LM18" s="18"/>
      <c r="LN18" s="18"/>
      <c r="LO18" s="18"/>
      <c r="LP18" s="18"/>
      <c r="LQ18" s="18"/>
      <c r="LR18" s="18"/>
      <c r="LS18" s="18"/>
      <c r="LT18" s="18"/>
      <c r="LU18" s="18"/>
      <c r="LV18" s="18"/>
      <c r="LW18" s="18"/>
      <c r="LX18" s="18"/>
      <c r="LY18" s="18"/>
      <c r="LZ18" s="18"/>
      <c r="MA18" s="18"/>
      <c r="MB18" s="18"/>
      <c r="MC18" s="18"/>
      <c r="MD18" s="18"/>
      <c r="ME18" s="18"/>
      <c r="MF18" s="18"/>
      <c r="MG18" s="18"/>
      <c r="MH18" s="18"/>
      <c r="MI18" s="18"/>
      <c r="MJ18" s="18"/>
      <c r="MK18" s="18"/>
      <c r="ML18" s="18"/>
      <c r="MM18" s="18"/>
      <c r="MN18" s="18"/>
      <c r="MO18" s="18"/>
      <c r="MP18" s="18"/>
      <c r="MQ18" s="18"/>
      <c r="MR18" s="18"/>
      <c r="MS18" s="18"/>
      <c r="MT18" s="18"/>
      <c r="MU18" s="18"/>
      <c r="MV18" s="18"/>
      <c r="MW18" s="18"/>
      <c r="MX18" s="18"/>
      <c r="MY18" s="18"/>
      <c r="MZ18" s="18"/>
      <c r="NA18" s="18"/>
      <c r="NB18" s="18"/>
      <c r="NC18" s="18"/>
      <c r="ND18" s="18"/>
      <c r="NE18" s="18"/>
      <c r="NF18" s="18"/>
      <c r="NG18" s="18"/>
      <c r="NH18" s="18"/>
      <c r="NI18" s="18"/>
      <c r="NJ18" s="18"/>
      <c r="NK18" s="18"/>
      <c r="NL18" s="18"/>
      <c r="NM18" s="18"/>
      <c r="NN18" s="18"/>
      <c r="NO18" s="18"/>
      <c r="NP18" s="18"/>
      <c r="NQ18" s="18"/>
      <c r="NR18" s="18"/>
      <c r="NS18" s="18"/>
      <c r="NT18" s="18"/>
      <c r="NU18" s="18"/>
      <c r="NV18" s="18"/>
      <c r="NW18" s="18"/>
      <c r="NX18" s="18"/>
      <c r="NY18" s="18"/>
      <c r="NZ18" s="18"/>
      <c r="OA18" s="18"/>
      <c r="OB18" s="18"/>
      <c r="OC18" s="18"/>
      <c r="OD18" s="18"/>
      <c r="OE18" s="18"/>
      <c r="OF18" s="18"/>
      <c r="OG18" s="18"/>
      <c r="OH18" s="18"/>
      <c r="OI18" s="18"/>
      <c r="OJ18" s="18"/>
      <c r="OK18" s="18"/>
      <c r="OL18" s="18"/>
      <c r="OM18" s="18"/>
      <c r="ON18" s="18"/>
      <c r="OO18" s="18"/>
      <c r="OP18" s="18"/>
      <c r="OQ18" s="18"/>
      <c r="OR18" s="18"/>
      <c r="OS18" s="18"/>
      <c r="OT18" s="18"/>
      <c r="OU18" s="18"/>
      <c r="OV18" s="18"/>
      <c r="OW18" s="18"/>
      <c r="OX18" s="18"/>
      <c r="OY18" s="18"/>
      <c r="OZ18" s="18"/>
      <c r="PA18" s="18"/>
      <c r="PB18" s="18"/>
      <c r="PC18" s="18"/>
      <c r="PD18" s="18"/>
      <c r="PE18" s="18"/>
      <c r="PF18" s="18"/>
      <c r="PG18" s="18"/>
      <c r="PH18" s="18"/>
      <c r="PI18" s="18"/>
      <c r="PJ18" s="18"/>
      <c r="PK18" s="18"/>
      <c r="PL18" s="18"/>
      <c r="PM18" s="18"/>
      <c r="PN18" s="18"/>
      <c r="PO18" s="18"/>
      <c r="PP18" s="18"/>
      <c r="PQ18" s="18"/>
      <c r="PR18" s="18"/>
      <c r="PS18" s="18"/>
      <c r="PT18" s="18"/>
      <c r="PU18" s="18"/>
      <c r="PV18" s="18"/>
      <c r="PW18" s="18"/>
      <c r="PX18" s="18"/>
      <c r="PY18" s="18"/>
      <c r="PZ18" s="18"/>
      <c r="QA18" s="18"/>
      <c r="QB18" s="18"/>
      <c r="QC18" s="18"/>
      <c r="QD18" s="18"/>
      <c r="QE18" s="18"/>
      <c r="QF18" s="18"/>
      <c r="QG18" s="18"/>
      <c r="QH18" s="18"/>
      <c r="QI18" s="18"/>
      <c r="QJ18" s="18"/>
      <c r="QK18" s="18"/>
      <c r="QL18" s="18"/>
      <c r="QM18" s="18"/>
      <c r="QN18" s="18"/>
      <c r="QO18" s="18"/>
      <c r="QP18" s="18"/>
      <c r="QQ18" s="18"/>
      <c r="QR18" s="18"/>
      <c r="QS18" s="18"/>
      <c r="QT18" s="18"/>
      <c r="QU18" s="18"/>
      <c r="QV18" s="18"/>
      <c r="QW18" s="18"/>
      <c r="QX18" s="18"/>
      <c r="QY18" s="18"/>
      <c r="QZ18" s="18"/>
      <c r="RA18" s="18"/>
      <c r="RB18" s="18"/>
      <c r="RC18" s="18"/>
      <c r="RD18" s="18"/>
      <c r="RE18" s="18"/>
      <c r="RF18" s="18"/>
      <c r="RG18" s="18"/>
      <c r="RH18" s="18"/>
      <c r="RI18" s="18"/>
      <c r="RJ18" s="18"/>
      <c r="RK18" s="18"/>
      <c r="RL18" s="18"/>
      <c r="RM18" s="18"/>
      <c r="RN18" s="18"/>
      <c r="RO18" s="18"/>
      <c r="RP18" s="18"/>
      <c r="RQ18" s="18"/>
      <c r="RR18" s="18"/>
      <c r="RS18" s="18"/>
      <c r="RT18" s="18"/>
      <c r="RU18" s="18"/>
      <c r="RV18" s="18"/>
      <c r="RW18" s="18"/>
      <c r="RX18" s="18"/>
      <c r="RY18" s="18"/>
      <c r="RZ18" s="18"/>
      <c r="SA18" s="18"/>
      <c r="SB18" s="18"/>
      <c r="SC18" s="18"/>
      <c r="SD18" s="18"/>
      <c r="SE18" s="18"/>
      <c r="SF18" s="18"/>
      <c r="SG18" s="18"/>
      <c r="SH18" s="18"/>
      <c r="SI18" s="18"/>
      <c r="SJ18" s="18"/>
      <c r="SK18" s="18"/>
      <c r="SL18" s="18"/>
      <c r="SM18" s="18"/>
      <c r="SN18" s="18"/>
      <c r="SO18" s="18"/>
      <c r="SP18" s="18"/>
      <c r="SQ18" s="18"/>
      <c r="SR18" s="18"/>
      <c r="SS18" s="18"/>
      <c r="ST18" s="18"/>
      <c r="SU18" s="18"/>
      <c r="SV18" s="18"/>
      <c r="SW18" s="18"/>
      <c r="SX18" s="18"/>
      <c r="SY18" s="18"/>
      <c r="SZ18" s="18"/>
      <c r="TA18" s="18"/>
      <c r="TB18" s="18"/>
      <c r="TC18" s="18"/>
      <c r="TD18" s="18"/>
      <c r="TE18" s="18"/>
      <c r="TF18" s="18"/>
      <c r="TG18" s="18"/>
      <c r="TH18" s="18"/>
      <c r="TI18" s="18"/>
      <c r="TJ18" s="18"/>
      <c r="TK18" s="18"/>
      <c r="TL18" s="18"/>
      <c r="TM18" s="18"/>
      <c r="TN18" s="18"/>
      <c r="TO18" s="18"/>
      <c r="TP18" s="18"/>
      <c r="TQ18" s="18"/>
      <c r="TR18" s="18"/>
      <c r="TS18" s="18"/>
      <c r="TT18" s="18"/>
      <c r="TU18" s="18"/>
      <c r="TV18" s="18"/>
      <c r="TW18" s="18"/>
      <c r="TX18" s="18"/>
      <c r="TY18" s="18"/>
      <c r="TZ18" s="18"/>
      <c r="UA18" s="18"/>
      <c r="UB18" s="18"/>
      <c r="UC18" s="18"/>
      <c r="UD18" s="18"/>
      <c r="UE18" s="18"/>
      <c r="UF18" s="18"/>
      <c r="UG18" s="18"/>
      <c r="UH18" s="18"/>
      <c r="UI18" s="18"/>
      <c r="UJ18" s="18"/>
      <c r="UK18" s="18"/>
      <c r="UL18" s="18"/>
      <c r="UM18" s="18"/>
      <c r="UN18" s="18"/>
      <c r="UO18" s="18"/>
      <c r="UP18" s="18"/>
      <c r="UQ18" s="18"/>
      <c r="UR18" s="18"/>
      <c r="US18" s="18"/>
      <c r="UT18" s="18"/>
      <c r="UU18" s="18"/>
      <c r="UV18" s="18"/>
      <c r="UW18" s="18"/>
      <c r="UX18" s="18"/>
      <c r="UY18" s="18"/>
      <c r="UZ18" s="18"/>
      <c r="VA18" s="18"/>
      <c r="VB18" s="18"/>
      <c r="VC18" s="18"/>
      <c r="VD18" s="18"/>
      <c r="VE18" s="18"/>
      <c r="VF18" s="18"/>
      <c r="VG18" s="18"/>
      <c r="VH18" s="18"/>
      <c r="VI18" s="18"/>
      <c r="VJ18" s="18"/>
      <c r="VK18" s="18"/>
      <c r="VL18" s="18"/>
      <c r="VM18" s="18"/>
      <c r="VN18" s="18"/>
      <c r="VO18" s="18"/>
      <c r="VP18" s="18"/>
      <c r="VQ18" s="18"/>
      <c r="VR18" s="18"/>
      <c r="VS18" s="18"/>
      <c r="VT18" s="18"/>
      <c r="VU18" s="18"/>
      <c r="VV18" s="18"/>
      <c r="VW18" s="18"/>
      <c r="VX18" s="18"/>
      <c r="VY18" s="18"/>
      <c r="VZ18" s="18"/>
      <c r="WA18" s="18"/>
      <c r="WB18" s="18"/>
      <c r="WC18" s="18"/>
      <c r="WD18" s="18"/>
      <c r="WE18" s="18"/>
      <c r="WF18" s="18"/>
      <c r="WG18" s="18"/>
      <c r="WH18" s="18"/>
      <c r="WI18" s="18"/>
      <c r="WJ18" s="18"/>
      <c r="WK18" s="18"/>
      <c r="WL18" s="18"/>
      <c r="WM18" s="18"/>
      <c r="WN18" s="18"/>
      <c r="WO18" s="18"/>
      <c r="WP18" s="18"/>
      <c r="WQ18" s="18"/>
      <c r="WR18" s="18"/>
      <c r="WS18" s="18"/>
      <c r="WT18" s="18"/>
      <c r="WU18" s="18"/>
      <c r="WV18" s="18"/>
      <c r="WW18" s="18"/>
      <c r="WX18" s="18"/>
      <c r="WY18" s="18"/>
      <c r="WZ18" s="18"/>
      <c r="XA18" s="18"/>
      <c r="XB18" s="18"/>
      <c r="XC18" s="18"/>
      <c r="XD18" s="18"/>
      <c r="XE18" s="18"/>
      <c r="XF18" s="18"/>
      <c r="XG18" s="18"/>
      <c r="XH18" s="18"/>
      <c r="XI18" s="18"/>
      <c r="XJ18" s="18"/>
      <c r="XK18" s="18"/>
      <c r="XL18" s="18"/>
      <c r="XM18" s="18"/>
      <c r="XN18" s="18"/>
      <c r="XO18" s="18"/>
      <c r="XP18" s="18"/>
      <c r="XQ18" s="18"/>
      <c r="XR18" s="18"/>
      <c r="XS18" s="18"/>
      <c r="XT18" s="18"/>
      <c r="XU18" s="18"/>
      <c r="XV18" s="18"/>
      <c r="XW18" s="18"/>
      <c r="XX18" s="18"/>
      <c r="XY18" s="18"/>
      <c r="XZ18" s="18"/>
      <c r="YA18" s="18"/>
      <c r="YB18" s="18"/>
      <c r="YC18" s="18"/>
      <c r="YD18" s="18"/>
      <c r="YE18" s="18"/>
      <c r="YF18" s="18"/>
      <c r="YG18" s="18"/>
      <c r="YH18" s="18"/>
      <c r="YI18" s="18"/>
      <c r="YJ18" s="18"/>
      <c r="YK18" s="18"/>
      <c r="YL18" s="18"/>
      <c r="YM18" s="18"/>
      <c r="YN18" s="18"/>
      <c r="YO18" s="18"/>
      <c r="YP18" s="18"/>
      <c r="YQ18" s="18"/>
      <c r="YR18" s="18"/>
      <c r="YS18" s="18"/>
      <c r="YT18" s="18"/>
      <c r="YU18" s="18"/>
      <c r="YV18" s="18"/>
      <c r="YW18" s="18"/>
      <c r="YX18" s="18"/>
      <c r="YY18" s="18"/>
      <c r="YZ18" s="18"/>
      <c r="ZA18" s="18"/>
      <c r="ZB18" s="18"/>
      <c r="ZC18" s="18"/>
      <c r="ZD18" s="18"/>
      <c r="ZE18" s="18"/>
      <c r="ZF18" s="18"/>
      <c r="ZG18" s="18"/>
      <c r="ZH18" s="18"/>
      <c r="ZI18" s="18"/>
      <c r="ZJ18" s="18"/>
      <c r="ZK18" s="18"/>
      <c r="ZL18" s="18"/>
      <c r="ZM18" s="18"/>
      <c r="ZN18" s="18"/>
      <c r="ZO18" s="18"/>
      <c r="ZP18" s="18"/>
      <c r="ZQ18" s="18"/>
      <c r="ZR18" s="18"/>
      <c r="ZS18" s="18"/>
      <c r="ZT18" s="18"/>
      <c r="ZU18" s="18"/>
      <c r="ZV18" s="18"/>
      <c r="ZW18" s="18"/>
      <c r="ZX18" s="18"/>
      <c r="ZY18" s="18"/>
      <c r="ZZ18" s="18"/>
      <c r="AAA18" s="18"/>
      <c r="AAB18" s="18"/>
      <c r="AAC18" s="18"/>
      <c r="AAD18" s="18"/>
      <c r="AAE18" s="18"/>
      <c r="AAF18" s="18"/>
      <c r="AAG18" s="18"/>
      <c r="AAH18" s="18"/>
      <c r="AAI18" s="18"/>
      <c r="AAJ18" s="18"/>
      <c r="AAK18" s="18"/>
      <c r="AAL18" s="18"/>
      <c r="AAM18" s="18"/>
      <c r="AAN18" s="18"/>
      <c r="AAO18" s="18"/>
      <c r="AAP18" s="18"/>
      <c r="AAQ18" s="18"/>
      <c r="AAR18" s="18"/>
      <c r="AAS18" s="18"/>
      <c r="AAT18" s="18"/>
      <c r="AAU18" s="18"/>
      <c r="AAV18" s="18"/>
      <c r="AAW18" s="18"/>
      <c r="AAX18" s="18"/>
      <c r="AAY18" s="18"/>
      <c r="AAZ18" s="18"/>
      <c r="ABA18" s="18"/>
      <c r="ABB18" s="18"/>
      <c r="ABC18" s="18"/>
      <c r="ABD18" s="18"/>
      <c r="ABE18" s="18"/>
      <c r="ABF18" s="18"/>
      <c r="ABG18" s="18"/>
      <c r="ABH18" s="18"/>
      <c r="ABI18" s="18"/>
      <c r="ABJ18" s="18"/>
      <c r="ABK18" s="18"/>
      <c r="ABL18" s="18"/>
      <c r="ABM18" s="18"/>
      <c r="ABN18" s="18"/>
      <c r="ABO18" s="18"/>
      <c r="ABP18" s="18"/>
      <c r="ABQ18" s="18"/>
      <c r="ABR18" s="18"/>
      <c r="ABS18" s="18"/>
      <c r="ABT18" s="18"/>
      <c r="ABU18" s="18"/>
      <c r="ABV18" s="18"/>
      <c r="ABW18" s="18"/>
      <c r="ABX18" s="18"/>
      <c r="ABY18" s="18"/>
      <c r="ABZ18" s="18"/>
      <c r="ACA18" s="18"/>
      <c r="ACB18" s="18"/>
      <c r="ACC18" s="18"/>
      <c r="ACD18" s="18"/>
      <c r="ACE18" s="18"/>
      <c r="ACF18" s="18"/>
      <c r="ACG18" s="18"/>
      <c r="ACH18" s="18"/>
      <c r="ACI18" s="18"/>
      <c r="ACJ18" s="18"/>
      <c r="ACK18" s="18"/>
      <c r="ACL18" s="18"/>
      <c r="ACM18" s="18"/>
      <c r="ACN18" s="18"/>
      <c r="ACO18" s="18"/>
      <c r="ACP18" s="18"/>
      <c r="ACQ18" s="18"/>
      <c r="ACR18" s="18"/>
      <c r="ACS18" s="18"/>
      <c r="ACT18" s="18"/>
      <c r="ACU18" s="18"/>
      <c r="ACV18" s="18"/>
      <c r="ACW18" s="18"/>
      <c r="ACX18" s="18"/>
      <c r="ACY18" s="18"/>
      <c r="ACZ18" s="18"/>
      <c r="ADA18" s="18"/>
      <c r="ADB18" s="18"/>
      <c r="ADC18" s="18"/>
      <c r="ADD18" s="18"/>
      <c r="ADE18" s="18"/>
      <c r="ADF18" s="18"/>
      <c r="ADG18" s="18"/>
      <c r="ADH18" s="18"/>
      <c r="ADI18" s="18"/>
      <c r="ADJ18" s="18"/>
      <c r="ADK18" s="18"/>
      <c r="ADL18" s="18"/>
      <c r="ADM18" s="18"/>
      <c r="ADN18" s="18"/>
      <c r="ADO18" s="18"/>
      <c r="ADP18" s="18"/>
      <c r="ADQ18" s="18"/>
      <c r="ADR18" s="18"/>
      <c r="ADS18" s="18"/>
      <c r="ADT18" s="18"/>
      <c r="ADU18" s="18"/>
      <c r="ADV18" s="18"/>
      <c r="ADW18" s="18"/>
      <c r="ADX18" s="18"/>
      <c r="ADY18" s="18"/>
      <c r="ADZ18" s="18"/>
      <c r="AEA18" s="18"/>
      <c r="AEB18" s="18"/>
      <c r="AEC18" s="18"/>
      <c r="AED18" s="18"/>
      <c r="AEE18" s="18"/>
      <c r="AEF18" s="18"/>
      <c r="AEG18" s="18"/>
      <c r="AEH18" s="18"/>
      <c r="AEI18" s="18"/>
      <c r="AEJ18" s="18"/>
      <c r="AEK18" s="18"/>
      <c r="AEL18" s="18"/>
      <c r="AEM18" s="18"/>
      <c r="AEN18" s="18"/>
      <c r="AEO18" s="18"/>
      <c r="AEP18" s="18"/>
      <c r="AEQ18" s="18"/>
      <c r="AER18" s="18"/>
      <c r="AES18" s="18"/>
      <c r="AET18" s="18"/>
      <c r="AEU18" s="18"/>
      <c r="AEV18" s="18"/>
      <c r="AEW18" s="18"/>
      <c r="AEX18" s="18"/>
      <c r="AEY18" s="18"/>
      <c r="AEZ18" s="18"/>
      <c r="AFA18" s="18"/>
      <c r="AFB18" s="18"/>
      <c r="AFC18" s="18"/>
      <c r="AFD18" s="18"/>
      <c r="AFE18" s="18"/>
      <c r="AFF18" s="18"/>
      <c r="AFG18" s="18"/>
      <c r="AFH18" s="18"/>
      <c r="AFI18" s="18"/>
      <c r="AFJ18" s="18"/>
      <c r="AFK18" s="18"/>
      <c r="AFL18" s="18"/>
      <c r="AFM18" s="18"/>
      <c r="AFN18" s="18"/>
      <c r="AFO18" s="18"/>
      <c r="AFP18" s="18"/>
      <c r="AFQ18" s="18"/>
      <c r="AFR18" s="18"/>
      <c r="AFS18" s="18"/>
      <c r="AFT18" s="18"/>
      <c r="AFU18" s="18"/>
      <c r="AFV18" s="18"/>
      <c r="AFW18" s="18"/>
      <c r="AFX18" s="18"/>
      <c r="AFY18" s="18"/>
      <c r="AFZ18" s="18"/>
      <c r="AGA18" s="18"/>
      <c r="AGB18" s="18"/>
      <c r="AGC18" s="18"/>
      <c r="AGD18" s="18"/>
      <c r="AGE18" s="18"/>
      <c r="AGF18" s="18"/>
      <c r="AGG18" s="18"/>
      <c r="AGH18" s="18"/>
      <c r="AGI18" s="18"/>
      <c r="AGJ18" s="18"/>
      <c r="AGK18" s="18"/>
      <c r="AGL18" s="18"/>
      <c r="AGM18" s="18"/>
      <c r="AGN18" s="18"/>
      <c r="AGO18" s="18"/>
      <c r="AGP18" s="18"/>
      <c r="AGQ18" s="18"/>
      <c r="AGR18" s="18"/>
      <c r="AGS18" s="18"/>
      <c r="AGT18" s="18"/>
      <c r="AGU18" s="18"/>
      <c r="AGV18" s="18"/>
      <c r="AGW18" s="18"/>
      <c r="AGX18" s="18"/>
      <c r="AGY18" s="18"/>
      <c r="AGZ18" s="18"/>
      <c r="AHA18" s="18"/>
      <c r="AHB18" s="18"/>
      <c r="AHC18" s="18"/>
      <c r="AHD18" s="18"/>
      <c r="AHE18" s="18"/>
      <c r="AHF18" s="18"/>
      <c r="AHG18" s="18"/>
      <c r="AHH18" s="18"/>
      <c r="AHI18" s="18"/>
      <c r="AHJ18" s="18"/>
      <c r="AHK18" s="18"/>
      <c r="AHL18" s="18"/>
      <c r="AHM18" s="18"/>
      <c r="AHN18" s="18"/>
      <c r="AHO18" s="18"/>
      <c r="AHP18" s="18"/>
      <c r="AHQ18" s="18"/>
      <c r="AHR18" s="18"/>
      <c r="AHS18" s="18"/>
      <c r="AHT18" s="18"/>
      <c r="AHU18" s="18"/>
      <c r="AHV18" s="18"/>
      <c r="AHW18" s="18"/>
      <c r="AHX18" s="18"/>
      <c r="AHY18" s="18"/>
      <c r="AHZ18" s="18"/>
      <c r="AIA18" s="18"/>
      <c r="AIB18" s="18"/>
      <c r="AIC18" s="18"/>
      <c r="AID18" s="18"/>
      <c r="AIE18" s="18"/>
      <c r="AIF18" s="18"/>
      <c r="AIG18" s="18"/>
      <c r="AIH18" s="18"/>
      <c r="AII18" s="18"/>
      <c r="AIJ18" s="18"/>
      <c r="AIK18" s="18"/>
      <c r="AIL18" s="18"/>
      <c r="AIM18" s="18"/>
      <c r="AIN18" s="18"/>
      <c r="AIO18" s="18"/>
      <c r="AIP18" s="18"/>
      <c r="AIQ18" s="18"/>
      <c r="AIR18" s="18"/>
      <c r="AIS18" s="18"/>
      <c r="AIT18" s="18"/>
      <c r="AIU18" s="18"/>
      <c r="AIV18" s="18"/>
      <c r="AIW18" s="18"/>
      <c r="AIX18" s="18"/>
      <c r="AIY18" s="18"/>
      <c r="AIZ18" s="18"/>
      <c r="AJA18" s="18"/>
      <c r="AJB18" s="18"/>
      <c r="AJC18" s="18"/>
      <c r="AJD18" s="18"/>
      <c r="AJE18" s="18"/>
      <c r="AJF18" s="18"/>
      <c r="AJG18" s="18"/>
      <c r="AJH18" s="18"/>
      <c r="AJI18" s="18"/>
      <c r="AJJ18" s="18"/>
      <c r="AJK18" s="18"/>
      <c r="AJL18" s="18"/>
      <c r="AJM18" s="18"/>
      <c r="AJN18" s="18"/>
      <c r="AJO18" s="18"/>
      <c r="AJP18" s="18"/>
      <c r="AJQ18" s="18"/>
      <c r="AJR18" s="18"/>
      <c r="AJS18" s="18"/>
      <c r="AJT18" s="18"/>
      <c r="AJU18" s="18"/>
      <c r="AJV18" s="18"/>
      <c r="AJW18" s="18"/>
      <c r="AJX18" s="18"/>
      <c r="AJY18" s="18"/>
      <c r="AJZ18" s="18"/>
      <c r="AKA18" s="18"/>
      <c r="AKB18" s="18"/>
      <c r="AKC18" s="18"/>
      <c r="AKD18" s="18"/>
      <c r="AKE18" s="18"/>
      <c r="AKF18" s="18"/>
      <c r="AKG18" s="18"/>
      <c r="AKH18" s="18"/>
      <c r="AKI18" s="18"/>
      <c r="AKJ18" s="18"/>
      <c r="AKK18" s="18"/>
      <c r="AKL18" s="18"/>
      <c r="AKM18" s="18"/>
      <c r="AKN18" s="18"/>
      <c r="AKO18" s="18"/>
      <c r="AKP18" s="18"/>
      <c r="AKQ18" s="18"/>
      <c r="AKR18" s="18"/>
      <c r="AKS18" s="18"/>
      <c r="AKT18" s="18"/>
      <c r="AKU18" s="18"/>
      <c r="AKV18" s="18"/>
      <c r="AKW18" s="18"/>
      <c r="AKX18" s="18"/>
      <c r="AKY18" s="18"/>
      <c r="AKZ18" s="18"/>
      <c r="ALA18" s="18"/>
      <c r="ALB18" s="18"/>
      <c r="ALC18" s="18"/>
      <c r="ALD18" s="18"/>
      <c r="ALE18" s="18"/>
      <c r="ALF18" s="18"/>
      <c r="ALG18" s="18"/>
      <c r="ALH18" s="18"/>
      <c r="ALI18" s="18"/>
      <c r="ALJ18" s="18"/>
      <c r="ALK18" s="18"/>
      <c r="ALL18" s="18"/>
      <c r="ALM18" s="18"/>
      <c r="ALN18" s="18"/>
      <c r="ALO18" s="18"/>
      <c r="ALP18" s="18"/>
      <c r="ALQ18" s="18"/>
      <c r="ALR18" s="18"/>
      <c r="ALS18" s="18"/>
      <c r="ALT18" s="18"/>
      <c r="ALU18" s="18"/>
      <c r="ALV18" s="18"/>
      <c r="ALW18" s="18"/>
      <c r="ALX18" s="18"/>
      <c r="ALY18" s="18"/>
      <c r="ALZ18" s="18"/>
      <c r="AMA18" s="18"/>
      <c r="AMB18" s="18"/>
      <c r="AMC18" s="18"/>
      <c r="AMD18" s="18"/>
      <c r="AME18" s="18"/>
      <c r="AMF18" s="18"/>
    </row>
    <row r="19" spans="1:1020" x14ac:dyDescent="0.25">
      <c r="B19" s="21"/>
      <c r="C19" s="21"/>
      <c r="D19" s="21"/>
      <c r="E19" s="21"/>
      <c r="F19" s="21"/>
      <c r="G19" s="21"/>
      <c r="H19" s="21"/>
      <c r="I19" s="56"/>
      <c r="J19" s="56"/>
      <c r="K19" s="56"/>
      <c r="L19" s="56"/>
      <c r="M19" s="58"/>
      <c r="N19" s="58"/>
      <c r="O19" s="90"/>
      <c r="R19" s="15"/>
      <c r="T19" s="15"/>
    </row>
    <row r="20" spans="1:1020" x14ac:dyDescent="0.25">
      <c r="B20" s="21"/>
      <c r="C20" s="21"/>
      <c r="D20" s="21"/>
      <c r="E20" s="21"/>
      <c r="F20" s="140" t="s">
        <v>28</v>
      </c>
      <c r="G20" s="140"/>
      <c r="H20" s="140"/>
      <c r="I20" s="140"/>
      <c r="J20" s="93" t="s">
        <v>63</v>
      </c>
      <c r="K20" s="93"/>
      <c r="L20" s="59"/>
      <c r="M20" s="58"/>
      <c r="N20" s="58"/>
    </row>
    <row r="21" spans="1:1020" x14ac:dyDescent="0.25">
      <c r="T21" s="15"/>
    </row>
    <row r="22" spans="1:1020" x14ac:dyDescent="0.25">
      <c r="A22" s="138" t="s">
        <v>13</v>
      </c>
      <c r="B22" s="138"/>
      <c r="C22" s="138"/>
      <c r="D22" s="138"/>
      <c r="E22" s="22"/>
      <c r="F22" s="22"/>
      <c r="G22" s="22"/>
      <c r="H22" s="22"/>
    </row>
    <row r="24" spans="1:1020" ht="24.95" customHeight="1" x14ac:dyDescent="0.25">
      <c r="A24" s="8" t="s">
        <v>5</v>
      </c>
      <c r="B24" s="3" t="s">
        <v>41</v>
      </c>
      <c r="C24" s="66">
        <v>4000</v>
      </c>
      <c r="D24" s="9"/>
      <c r="E24" s="23"/>
      <c r="F24" s="23"/>
      <c r="G24" s="23"/>
      <c r="H24" s="23"/>
      <c r="I24" s="7"/>
      <c r="J24" s="7"/>
      <c r="K24" s="7"/>
      <c r="L24" s="20"/>
      <c r="S24" s="20"/>
    </row>
    <row r="25" spans="1:1020" ht="24.95" customHeight="1" x14ac:dyDescent="0.25">
      <c r="A25" s="8" t="s">
        <v>8</v>
      </c>
      <c r="B25" s="3" t="s">
        <v>36</v>
      </c>
      <c r="C25" s="67">
        <v>5470</v>
      </c>
      <c r="D25" s="9"/>
      <c r="E25" s="23"/>
      <c r="F25" s="23"/>
      <c r="G25" s="23"/>
      <c r="H25" s="23"/>
      <c r="I25" s="7"/>
      <c r="J25" s="7"/>
      <c r="K25" s="7"/>
      <c r="S25" s="20"/>
    </row>
    <row r="26" spans="1:1020" ht="24.95" customHeight="1" x14ac:dyDescent="0.25">
      <c r="A26" s="8" t="s">
        <v>8</v>
      </c>
      <c r="B26" s="3" t="s">
        <v>37</v>
      </c>
      <c r="C26" s="67">
        <v>1250</v>
      </c>
      <c r="D26" s="9"/>
      <c r="E26" s="23"/>
      <c r="F26" s="23"/>
      <c r="G26" s="23"/>
      <c r="H26" s="23"/>
      <c r="I26" s="7"/>
      <c r="J26" s="7"/>
      <c r="K26" s="7"/>
      <c r="L26" s="20"/>
      <c r="S26" s="20"/>
    </row>
    <row r="27" spans="1:1020" ht="24.95" customHeight="1" x14ac:dyDescent="0.25">
      <c r="A27" s="8" t="s">
        <v>6</v>
      </c>
      <c r="B27" s="3" t="s">
        <v>43</v>
      </c>
      <c r="C27" s="67">
        <v>3760</v>
      </c>
      <c r="D27" s="9"/>
      <c r="E27" s="23"/>
      <c r="F27" s="23"/>
      <c r="G27" s="23"/>
      <c r="H27" s="23"/>
      <c r="I27" s="7"/>
      <c r="J27" s="7"/>
      <c r="K27" s="7"/>
      <c r="L27" s="20"/>
      <c r="S27" s="20"/>
    </row>
    <row r="28" spans="1:1020" ht="24.95" customHeight="1" x14ac:dyDescent="0.25">
      <c r="A28" s="69" t="s">
        <v>60</v>
      </c>
      <c r="B28" s="3" t="s">
        <v>45</v>
      </c>
      <c r="C28" s="67">
        <v>5749.8</v>
      </c>
      <c r="D28" s="9"/>
      <c r="E28" s="23"/>
      <c r="F28" s="23"/>
      <c r="G28" s="23"/>
      <c r="H28" s="23"/>
      <c r="I28" s="7"/>
      <c r="J28" s="7"/>
      <c r="K28" s="7"/>
      <c r="L28" s="20"/>
      <c r="S28" s="20"/>
    </row>
    <row r="29" spans="1:1020" ht="24.95" customHeight="1" x14ac:dyDescent="0.25">
      <c r="A29" s="126" t="s">
        <v>9</v>
      </c>
      <c r="B29" s="3" t="s">
        <v>46</v>
      </c>
      <c r="C29" s="67">
        <v>1800</v>
      </c>
      <c r="D29" s="9"/>
      <c r="E29" s="23"/>
      <c r="F29" s="23"/>
      <c r="G29" s="23"/>
      <c r="H29" s="23"/>
      <c r="I29" s="7"/>
      <c r="J29" s="7"/>
      <c r="K29" s="7"/>
      <c r="L29" s="20"/>
      <c r="S29" s="20"/>
    </row>
    <row r="30" spans="1:1020" ht="24.95" customHeight="1" x14ac:dyDescent="0.25">
      <c r="A30" s="127"/>
      <c r="B30" s="3" t="s">
        <v>47</v>
      </c>
      <c r="C30" s="67">
        <v>1220</v>
      </c>
      <c r="D30" s="9"/>
      <c r="E30" s="23"/>
      <c r="F30" s="23"/>
      <c r="G30" s="23"/>
      <c r="H30" s="23"/>
      <c r="I30" s="7"/>
      <c r="J30" s="7"/>
      <c r="K30" s="7"/>
      <c r="L30" s="20"/>
      <c r="S30" s="20"/>
    </row>
    <row r="31" spans="1:1020" ht="24.95" customHeight="1" x14ac:dyDescent="0.25">
      <c r="A31" s="127"/>
      <c r="B31" s="3" t="s">
        <v>48</v>
      </c>
      <c r="C31" s="67">
        <v>1300</v>
      </c>
      <c r="D31" s="9"/>
      <c r="E31" s="23"/>
      <c r="F31" s="23"/>
      <c r="G31" s="23"/>
      <c r="H31" s="23"/>
      <c r="I31" s="7"/>
      <c r="J31" s="7"/>
      <c r="K31" s="7"/>
      <c r="L31" s="20"/>
      <c r="S31" s="20"/>
    </row>
    <row r="32" spans="1:1020" ht="24.95" customHeight="1" x14ac:dyDescent="0.25">
      <c r="A32" s="128"/>
      <c r="B32" s="3" t="s">
        <v>49</v>
      </c>
      <c r="C32" s="67">
        <v>400</v>
      </c>
      <c r="D32" s="9"/>
      <c r="E32" s="23"/>
      <c r="F32" s="23"/>
      <c r="G32" s="23"/>
      <c r="H32" s="23"/>
      <c r="I32" s="7"/>
      <c r="J32" s="7"/>
      <c r="K32" s="7"/>
      <c r="L32" s="20"/>
      <c r="S32" s="20"/>
    </row>
    <row r="33" spans="1:20" ht="24.95" customHeight="1" x14ac:dyDescent="0.25">
      <c r="A33" s="129" t="s">
        <v>61</v>
      </c>
      <c r="B33" s="3" t="s">
        <v>50</v>
      </c>
      <c r="C33" s="67">
        <v>500</v>
      </c>
      <c r="D33" s="9"/>
      <c r="E33" s="23"/>
      <c r="F33" s="23"/>
      <c r="G33" s="23"/>
      <c r="H33" s="23"/>
      <c r="I33" s="7"/>
      <c r="J33" s="7"/>
      <c r="K33" s="7"/>
      <c r="L33" s="20"/>
      <c r="S33" s="20"/>
    </row>
    <row r="34" spans="1:20" ht="24.95" customHeight="1" x14ac:dyDescent="0.25">
      <c r="A34" s="130"/>
      <c r="B34" s="3" t="s">
        <v>51</v>
      </c>
      <c r="C34" s="67">
        <v>500</v>
      </c>
    </row>
    <row r="35" spans="1:20" ht="24.95" customHeight="1" x14ac:dyDescent="0.25">
      <c r="A35" s="130"/>
      <c r="B35" s="3" t="s">
        <v>52</v>
      </c>
      <c r="C35" s="67">
        <v>400</v>
      </c>
    </row>
    <row r="36" spans="1:20" ht="24.95" customHeight="1" x14ac:dyDescent="0.25">
      <c r="A36" s="131" t="s">
        <v>11</v>
      </c>
      <c r="B36" s="3" t="s">
        <v>53</v>
      </c>
      <c r="C36" s="67">
        <v>400</v>
      </c>
    </row>
    <row r="37" spans="1:20" ht="24.95" customHeight="1" x14ac:dyDescent="0.25">
      <c r="A37" s="131"/>
      <c r="B37" s="3" t="s">
        <v>54</v>
      </c>
      <c r="C37" s="67">
        <v>900</v>
      </c>
    </row>
    <row r="38" spans="1:20" ht="24.95" customHeight="1" x14ac:dyDescent="0.25">
      <c r="A38" s="131"/>
      <c r="B38" s="3" t="s">
        <v>55</v>
      </c>
      <c r="C38" s="67">
        <v>500</v>
      </c>
    </row>
    <row r="42" spans="1:20" x14ac:dyDescent="0.25">
      <c r="R42" s="16"/>
      <c r="T42" s="15"/>
    </row>
    <row r="44" spans="1:20" x14ac:dyDescent="0.25">
      <c r="R44" s="16"/>
      <c r="T44" s="15"/>
    </row>
    <row r="45" spans="1:20" x14ac:dyDescent="0.25">
      <c r="R45" s="16"/>
      <c r="T45" s="15"/>
    </row>
    <row r="56" ht="16.350000000000001" customHeight="1" x14ac:dyDescent="0.25"/>
    <row r="58" ht="18.600000000000001" customHeight="1" x14ac:dyDescent="0.25"/>
    <row r="59" ht="18.600000000000001" customHeight="1" x14ac:dyDescent="0.25"/>
  </sheetData>
  <mergeCells count="31">
    <mergeCell ref="A29:A32"/>
    <mergeCell ref="A33:A35"/>
    <mergeCell ref="A36:A38"/>
    <mergeCell ref="A9:A11"/>
    <mergeCell ref="I9:I11"/>
    <mergeCell ref="A22:D22"/>
    <mergeCell ref="A17:A18"/>
    <mergeCell ref="F20:I20"/>
    <mergeCell ref="K9:K11"/>
    <mergeCell ref="L9:L11"/>
    <mergeCell ref="R9:R11"/>
    <mergeCell ref="J5:K5"/>
    <mergeCell ref="J9:J11"/>
    <mergeCell ref="P5:Q6"/>
    <mergeCell ref="Q9:Q11"/>
    <mergeCell ref="J20:K20"/>
    <mergeCell ref="T5:T6"/>
    <mergeCell ref="S5:S6"/>
    <mergeCell ref="S9:S11"/>
    <mergeCell ref="A1:P1"/>
    <mergeCell ref="A3:P3"/>
    <mergeCell ref="A4:P4"/>
    <mergeCell ref="L5:L6"/>
    <mergeCell ref="A5:A6"/>
    <mergeCell ref="B5:B6"/>
    <mergeCell ref="C5:C6"/>
    <mergeCell ref="D5:D6"/>
    <mergeCell ref="I5:I6"/>
    <mergeCell ref="E5:F5"/>
    <mergeCell ref="G5:G6"/>
    <mergeCell ref="M5:O5"/>
  </mergeCells>
  <pageMargins left="0.70000000000000007" right="0.70000000000000007" top="1.1437007874015752" bottom="1.1437007874015752" header="0.75000000000000011" footer="0.75000000000000011"/>
  <pageSetup paperSize="8" scale="77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"/>
  <sheetViews>
    <sheetView workbookViewId="0"/>
  </sheetViews>
  <sheetFormatPr baseColWidth="10" defaultColWidth="11" defaultRowHeight="15" x14ac:dyDescent="0.25"/>
  <cols>
    <col min="1" max="1024" width="9.875" style="2" customWidth="1"/>
    <col min="1025" max="1025" width="11" customWidth="1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"/>
  <sheetViews>
    <sheetView workbookViewId="0"/>
  </sheetViews>
  <sheetFormatPr baseColWidth="10" defaultColWidth="11" defaultRowHeight="15" x14ac:dyDescent="0.25"/>
  <cols>
    <col min="1" max="1024" width="9.875" style="2" customWidth="1"/>
    <col min="1025" max="1025" width="11" customWidth="1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1305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SIAE 2024</vt:lpstr>
      <vt:lpstr>Feuil2</vt:lpstr>
      <vt:lpstr>Feuil3</vt:lpstr>
      <vt:lpstr>'SIAE 2024'!Zone_d_impression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 Benedicte</dc:creator>
  <cp:lastModifiedBy>LAFLOTTE Valerie</cp:lastModifiedBy>
  <cp:revision>38</cp:revision>
  <cp:lastPrinted>2025-12-09T15:09:15Z</cp:lastPrinted>
  <dcterms:created xsi:type="dcterms:W3CDTF">2021-01-26T07:53:35Z</dcterms:created>
  <dcterms:modified xsi:type="dcterms:W3CDTF">2026-04-14T08:01:10Z</dcterms:modified>
</cp:coreProperties>
</file>