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VE\VIE_ETUDIANTE\Subventions SIAE - FSDIE - Vie Etudiante\SUBVENTIONS SIAE\SIAE 2024\"/>
    </mc:Choice>
  </mc:AlternateContent>
  <xr:revisionPtr revIDLastSave="0" documentId="13_ncr:1_{980A81E9-C6E3-405D-A371-2A42676E944C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SIAE 2024" sheetId="2" r:id="rId1"/>
    <sheet name="Feuil2" sheetId="4" r:id="rId2"/>
    <sheet name="Feuil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H7" i="2"/>
  <c r="G8" i="2"/>
  <c r="G9" i="2"/>
  <c r="G10" i="2"/>
  <c r="G11" i="2"/>
  <c r="G12" i="2"/>
  <c r="G13" i="2"/>
  <c r="G14" i="2"/>
  <c r="H9" i="2" l="1"/>
  <c r="H12" i="2"/>
  <c r="H13" i="2"/>
  <c r="H14" i="2"/>
  <c r="H8" i="2"/>
  <c r="N15" i="2" l="1"/>
  <c r="L15" i="2" l="1"/>
  <c r="M15" i="2"/>
  <c r="C18" i="2" s="1"/>
  <c r="E15" i="2"/>
  <c r="G15" i="2" l="1"/>
  <c r="C15" i="2" l="1"/>
  <c r="D15" i="2"/>
  <c r="F15" i="2"/>
  <c r="C17" i="2" l="1"/>
  <c r="D17" i="2" l="1"/>
  <c r="D18" i="2" s="1"/>
  <c r="H15" i="2"/>
</calcChain>
</file>

<file path=xl/sharedStrings.xml><?xml version="1.0" encoding="utf-8"?>
<sst xmlns="http://schemas.openxmlformats.org/spreadsheetml/2006/main" count="72" uniqueCount="66">
  <si>
    <t>Nom de l'association</t>
  </si>
  <si>
    <t>Nom du Projet</t>
  </si>
  <si>
    <t>Estimation coût dépenses</t>
  </si>
  <si>
    <t>Montant dépenses éligibles</t>
  </si>
  <si>
    <t>montant dépenses engagées</t>
  </si>
  <si>
    <t>BDE</t>
  </si>
  <si>
    <t>ACAD</t>
  </si>
  <si>
    <t>BDE GALA</t>
  </si>
  <si>
    <t>AS</t>
  </si>
  <si>
    <t>AGVV</t>
  </si>
  <si>
    <t>Agrologique</t>
  </si>
  <si>
    <t>ISF</t>
  </si>
  <si>
    <t>Bilans</t>
  </si>
  <si>
    <t>Projets non financés par la région</t>
  </si>
  <si>
    <t>date versement</t>
  </si>
  <si>
    <t>STADE</t>
  </si>
  <si>
    <t>DP</t>
  </si>
  <si>
    <t>Date du projet</t>
  </si>
  <si>
    <t>versement CR</t>
  </si>
  <si>
    <t>40% de</t>
  </si>
  <si>
    <t>1er versement</t>
  </si>
  <si>
    <t>EJ 1er vers</t>
  </si>
  <si>
    <t>Montant total subventions</t>
  </si>
  <si>
    <t>2e vers/remb</t>
  </si>
  <si>
    <t>solde</t>
  </si>
  <si>
    <t>part IAD</t>
  </si>
  <si>
    <t>part RBFC</t>
  </si>
  <si>
    <r>
      <t xml:space="preserve">subventions </t>
    </r>
    <r>
      <rPr>
        <b/>
        <u/>
        <sz val="10"/>
        <color rgb="FF000000"/>
        <rFont val="Arial"/>
        <family val="2"/>
      </rPr>
      <t>prévisionnelles</t>
    </r>
    <r>
      <rPr>
        <b/>
        <sz val="10"/>
        <color rgb="FF000000"/>
        <rFont val="Arial"/>
        <family val="2"/>
      </rPr>
      <t xml:space="preserve"> accordées</t>
    </r>
  </si>
  <si>
    <r>
      <t xml:space="preserve">subv </t>
    </r>
    <r>
      <rPr>
        <b/>
        <i/>
        <u/>
        <sz val="9"/>
        <color rgb="FF000000"/>
        <rFont val="Arial"/>
        <family val="2"/>
      </rPr>
      <t>finale</t>
    </r>
    <r>
      <rPr>
        <b/>
        <i/>
        <sz val="9"/>
        <color rgb="FF000000"/>
        <rFont val="Arial"/>
        <family val="2"/>
      </rPr>
      <t xml:space="preserve"> BFC</t>
    </r>
  </si>
  <si>
    <t>convention</t>
  </si>
  <si>
    <t>titre d'avance</t>
  </si>
  <si>
    <t>titre définitif</t>
  </si>
  <si>
    <t>SIAE Projets 2024</t>
  </si>
  <si>
    <t>pour l'année universitaire 2024-2025</t>
  </si>
  <si>
    <t>réalisation du 1/06/24 au 31/12/2025</t>
  </si>
  <si>
    <t>justification avant juin 2026</t>
  </si>
  <si>
    <t>Découverte du Clos Vougeot et Après-midi sportif</t>
  </si>
  <si>
    <t>All Promo Games</t>
  </si>
  <si>
    <t>Nuit des prisonniers</t>
  </si>
  <si>
    <t>Tournoi inter-écoles 4 ballons</t>
  </si>
  <si>
    <t>Ovalies</t>
  </si>
  <si>
    <t>AgroGazette</t>
  </si>
  <si>
    <t>Expression des talents</t>
  </si>
  <si>
    <t>Soirée de Gala</t>
  </si>
  <si>
    <t>Agrojump</t>
  </si>
  <si>
    <t>Salon de l'agriculture</t>
  </si>
  <si>
    <t>week en nature</t>
  </si>
  <si>
    <t>Concours cuisine avec un chef</t>
  </si>
  <si>
    <t>1/2 journée découverte gastronomie</t>
  </si>
  <si>
    <t>Viste production agricole</t>
  </si>
  <si>
    <t>Ateliers éducatifs fabrication de la biere</t>
  </si>
  <si>
    <t>Valeurs d'entraide : barbecue</t>
  </si>
  <si>
    <t>Valeurs d'entraide : repas solidaire</t>
  </si>
  <si>
    <t>Loto solidaire</t>
  </si>
  <si>
    <t>Semaine commerce équitable</t>
  </si>
  <si>
    <t>Week end solidarité Besançon</t>
  </si>
  <si>
    <t>Aide à la réinsertion animale</t>
  </si>
  <si>
    <t>RON</t>
  </si>
  <si>
    <t>Formation VSS</t>
  </si>
  <si>
    <t>StartAgro</t>
  </si>
  <si>
    <t>Concours éloquence</t>
  </si>
  <si>
    <t>AGROLOGIQUE</t>
  </si>
  <si>
    <t>SOLIDAGRO</t>
  </si>
  <si>
    <t>CONVENTION EN COURS</t>
  </si>
  <si>
    <t>2024Y-05190</t>
  </si>
  <si>
    <t>TRA-2024-00016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</si>
</sst>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164" formatCode="[$-40C]General"/>
    <numFmt numFmtId="165" formatCode="#,##0.00&quot; &quot;[$€-40C];[Red]&quot;-&quot;#,##0.00&quot; &quot;[$€-40C]"/>
    <numFmt numFmtId="166" formatCode="#,##0\ &quot;€&quot;"/>
    <numFmt numFmtId="167" formatCode="dd/mm/yy;@"/>
    <numFmt numFmtId="168" formatCode="#,##0.00\ &quot;€&quot;"/>
  </numFmts>
  <fonts count="2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rgb="FFFF0000"/>
      <name val="Calibri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5" tint="-0.249977111117893"/>
      <name val="Garamond"/>
      <family val="1"/>
    </font>
    <font>
      <sz val="1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u/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22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164" fontId="1" fillId="0" borderId="0" xfId="1"/>
    <xf numFmtId="0" fontId="10" fillId="0" borderId="1" xfId="0" applyFont="1" applyBorder="1" applyAlignment="1">
      <alignment horizontal="justify" vertical="center" wrapText="1"/>
    </xf>
    <xf numFmtId="164" fontId="1" fillId="0" borderId="0" xfId="1" applyAlignment="1">
      <alignment vertical="center"/>
    </xf>
    <xf numFmtId="164" fontId="5" fillId="0" borderId="0" xfId="1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6" fontId="10" fillId="0" borderId="4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9" fillId="4" borderId="5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 wrapText="1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64" fontId="11" fillId="5" borderId="1" xfId="1" applyFont="1" applyFill="1" applyBorder="1" applyAlignment="1">
      <alignment horizontal="center" vertical="center"/>
    </xf>
    <xf numFmtId="164" fontId="11" fillId="0" borderId="0" xfId="1" applyFont="1"/>
    <xf numFmtId="164" fontId="7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6" fontId="10" fillId="0" borderId="0" xfId="0" applyNumberFormat="1" applyFont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center" vertical="center" wrapText="1"/>
    </xf>
    <xf numFmtId="166" fontId="14" fillId="2" borderId="2" xfId="0" applyNumberFormat="1" applyFont="1" applyFill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 wrapText="1"/>
    </xf>
    <xf numFmtId="164" fontId="9" fillId="0" borderId="12" xfId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9" fillId="0" borderId="13" xfId="1" applyNumberFormat="1" applyFont="1" applyBorder="1" applyAlignment="1">
      <alignment horizontal="center" vertical="center"/>
    </xf>
    <xf numFmtId="166" fontId="15" fillId="0" borderId="14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11" fillId="2" borderId="23" xfId="1" applyFont="1" applyFill="1" applyBorder="1" applyAlignment="1">
      <alignment horizontal="center" vertical="center"/>
    </xf>
    <xf numFmtId="164" fontId="4" fillId="2" borderId="14" xfId="1" applyFont="1" applyFill="1" applyBorder="1" applyAlignment="1">
      <alignment horizontal="center" vertical="center"/>
    </xf>
    <xf numFmtId="167" fontId="11" fillId="0" borderId="8" xfId="1" applyNumberFormat="1" applyFont="1" applyBorder="1" applyAlignment="1">
      <alignment horizontal="center" vertical="center"/>
    </xf>
    <xf numFmtId="164" fontId="11" fillId="0" borderId="8" xfId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4" fontId="8" fillId="0" borderId="0" xfId="1" applyFont="1" applyAlignment="1">
      <alignment vertical="center"/>
    </xf>
    <xf numFmtId="164" fontId="12" fillId="0" borderId="0" xfId="1" applyFont="1" applyAlignment="1">
      <alignment vertical="center"/>
    </xf>
    <xf numFmtId="4" fontId="4" fillId="0" borderId="3" xfId="1" applyNumberFormat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center" vertical="center"/>
    </xf>
    <xf numFmtId="4" fontId="18" fillId="2" borderId="2" xfId="1" applyNumberFormat="1" applyFont="1" applyFill="1" applyBorder="1" applyAlignment="1">
      <alignment horizontal="center" vertical="center" wrapText="1"/>
    </xf>
    <xf numFmtId="2" fontId="9" fillId="2" borderId="28" xfId="1" applyNumberFormat="1" applyFont="1" applyFill="1" applyBorder="1" applyAlignment="1">
      <alignment horizontal="center" vertical="center" wrapText="1"/>
    </xf>
    <xf numFmtId="166" fontId="9" fillId="2" borderId="11" xfId="0" applyNumberFormat="1" applyFont="1" applyFill="1" applyBorder="1" applyAlignment="1">
      <alignment horizontal="center" vertical="center"/>
    </xf>
    <xf numFmtId="164" fontId="18" fillId="0" borderId="2" xfId="1" applyFont="1" applyBorder="1" applyAlignment="1">
      <alignment horizontal="center" vertical="center" wrapText="1"/>
    </xf>
    <xf numFmtId="4" fontId="19" fillId="0" borderId="2" xfId="1" applyNumberFormat="1" applyFont="1" applyBorder="1" applyAlignment="1">
      <alignment horizontal="center" vertical="center" wrapText="1"/>
    </xf>
    <xf numFmtId="4" fontId="23" fillId="0" borderId="3" xfId="1" applyNumberFormat="1" applyFont="1" applyBorder="1" applyAlignment="1">
      <alignment horizontal="center" vertical="center" wrapText="1"/>
    </xf>
    <xf numFmtId="4" fontId="23" fillId="0" borderId="3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14" fontId="4" fillId="0" borderId="0" xfId="0" applyNumberFormat="1" applyFont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left"/>
    </xf>
    <xf numFmtId="168" fontId="4" fillId="0" borderId="0" xfId="0" applyNumberFormat="1" applyFont="1"/>
    <xf numFmtId="166" fontId="4" fillId="0" borderId="0" xfId="0" applyNumberFormat="1" applyFont="1"/>
    <xf numFmtId="164" fontId="4" fillId="0" borderId="0" xfId="1" applyFont="1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0" xfId="1" applyFont="1"/>
    <xf numFmtId="14" fontId="4" fillId="0" borderId="0" xfId="1" applyNumberFormat="1" applyFont="1" applyAlignment="1">
      <alignment vertical="center"/>
    </xf>
    <xf numFmtId="0" fontId="4" fillId="0" borderId="1" xfId="6" applyFont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164" fontId="16" fillId="3" borderId="5" xfId="1" applyFont="1" applyFill="1" applyBorder="1" applyAlignment="1">
      <alignment horizontal="center" vertical="center" wrapText="1"/>
    </xf>
    <xf numFmtId="166" fontId="4" fillId="5" borderId="5" xfId="1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/>
    </xf>
    <xf numFmtId="166" fontId="9" fillId="2" borderId="29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66" fontId="9" fillId="2" borderId="29" xfId="0" applyNumberFormat="1" applyFont="1" applyFill="1" applyBorder="1" applyAlignment="1">
      <alignment horizontal="center" vertical="center"/>
    </xf>
    <xf numFmtId="166" fontId="9" fillId="2" borderId="31" xfId="0" applyNumberFormat="1" applyFont="1" applyFill="1" applyBorder="1" applyAlignment="1">
      <alignment horizontal="center" vertical="center"/>
    </xf>
    <xf numFmtId="166" fontId="9" fillId="2" borderId="3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16" fillId="3" borderId="5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5" fillId="2" borderId="27" xfId="1" applyFont="1" applyFill="1" applyBorder="1" applyAlignment="1">
      <alignment horizontal="center" vertical="center" wrapText="1"/>
    </xf>
    <xf numFmtId="164" fontId="5" fillId="2" borderId="15" xfId="1" applyFont="1" applyFill="1" applyBorder="1" applyAlignment="1">
      <alignment horizontal="center" vertical="center" wrapText="1"/>
    </xf>
    <xf numFmtId="164" fontId="9" fillId="4" borderId="17" xfId="1" applyFont="1" applyFill="1" applyBorder="1" applyAlignment="1">
      <alignment horizontal="center" vertical="center" wrapText="1"/>
    </xf>
    <xf numFmtId="164" fontId="9" fillId="4" borderId="18" xfId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6" fillId="0" borderId="25" xfId="1" applyFont="1" applyBorder="1" applyAlignment="1">
      <alignment horizontal="center" vertical="center"/>
    </xf>
    <xf numFmtId="164" fontId="6" fillId="0" borderId="26" xfId="1" applyFont="1" applyBorder="1" applyAlignment="1">
      <alignment horizontal="center" vertical="center"/>
    </xf>
    <xf numFmtId="164" fontId="9" fillId="0" borderId="19" xfId="1" applyFont="1" applyBorder="1" applyAlignment="1">
      <alignment horizontal="center" vertical="center" wrapText="1"/>
    </xf>
    <xf numFmtId="164" fontId="9" fillId="0" borderId="20" xfId="1" applyFont="1" applyBorder="1" applyAlignment="1">
      <alignment horizontal="center" vertical="center" wrapText="1"/>
    </xf>
    <xf numFmtId="164" fontId="12" fillId="0" borderId="0" xfId="1" applyFont="1" applyAlignment="1">
      <alignment horizontal="center" vertical="center"/>
    </xf>
    <xf numFmtId="164" fontId="8" fillId="0" borderId="0" xfId="1" applyFont="1" applyAlignment="1">
      <alignment horizontal="left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2" borderId="16" xfId="1" applyFont="1" applyFill="1" applyBorder="1" applyAlignment="1">
      <alignment horizontal="center" vertical="center" wrapText="1"/>
    </xf>
    <xf numFmtId="164" fontId="9" fillId="2" borderId="11" xfId="1" applyFont="1" applyFill="1" applyBorder="1" applyAlignment="1">
      <alignment horizontal="center" vertical="center" wrapText="1"/>
    </xf>
    <xf numFmtId="164" fontId="9" fillId="0" borderId="9" xfId="1" applyFont="1" applyBorder="1" applyAlignment="1">
      <alignment horizontal="center" vertical="center" wrapText="1"/>
    </xf>
    <xf numFmtId="164" fontId="9" fillId="0" borderId="10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24" xfId="1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164" fontId="1" fillId="0" borderId="1" xfId="1" applyBorder="1" applyAlignment="1">
      <alignment horizontal="left" vertical="center" wrapText="1"/>
    </xf>
    <xf numFmtId="164" fontId="1" fillId="0" borderId="2" xfId="1" applyBorder="1" applyAlignment="1">
      <alignment horizontal="left"/>
    </xf>
    <xf numFmtId="164" fontId="1" fillId="0" borderId="8" xfId="1" applyBorder="1" applyAlignment="1">
      <alignment horizontal="left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3" xfId="6" xr:uid="{E34CA4C7-F5BA-4AA2-BD51-8B64EA80CFE3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59"/>
  <sheetViews>
    <sheetView tabSelected="1" topLeftCell="A2" workbookViewId="0">
      <selection activeCell="M15" sqref="M15"/>
    </sheetView>
  </sheetViews>
  <sheetFormatPr baseColWidth="10" defaultColWidth="11" defaultRowHeight="15" x14ac:dyDescent="0.25"/>
  <cols>
    <col min="1" max="1" width="11" style="1"/>
    <col min="2" max="2" width="37" bestFit="1" customWidth="1"/>
    <col min="3" max="3" width="10.875" customWidth="1"/>
    <col min="7" max="7" width="10.25" bestFit="1" customWidth="1"/>
    <col min="8" max="8" width="11" style="4" customWidth="1"/>
    <col min="9" max="9" width="8.875" style="4" bestFit="1" customWidth="1"/>
    <col min="10" max="10" width="8" style="4" customWidth="1"/>
    <col min="11" max="11" width="9.875" style="19" customWidth="1"/>
    <col min="12" max="13" width="13.125" style="2" customWidth="1"/>
    <col min="14" max="14" width="11.25" style="2" bestFit="1" customWidth="1"/>
    <col min="15" max="15" width="9.875" style="14" customWidth="1"/>
    <col min="16" max="16" width="9.875" style="19" customWidth="1"/>
    <col min="17" max="17" width="19.75" style="14" customWidth="1"/>
    <col min="18" max="18" width="31.625" style="2" customWidth="1"/>
    <col min="19" max="1023" width="9.875" style="2" customWidth="1"/>
    <col min="1024" max="1024" width="11" customWidth="1"/>
  </cols>
  <sheetData>
    <row r="1" spans="1:1023" ht="28.15" customHeight="1" x14ac:dyDescent="0.25">
      <c r="A1" s="111" t="s">
        <v>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2"/>
      <c r="P1" s="2"/>
    </row>
    <row r="2" spans="1:1023" ht="33" customHeight="1" x14ac:dyDescent="0.25">
      <c r="A2" s="43" t="s">
        <v>33</v>
      </c>
      <c r="B2" s="43"/>
      <c r="C2" s="43"/>
      <c r="D2" s="43"/>
      <c r="E2" s="43"/>
      <c r="F2" s="43"/>
      <c r="G2" s="43"/>
      <c r="H2" s="44" t="s">
        <v>63</v>
      </c>
      <c r="I2" s="43"/>
      <c r="J2" s="43"/>
      <c r="K2" s="43"/>
      <c r="L2" s="43"/>
      <c r="M2" s="43"/>
      <c r="N2" s="43"/>
      <c r="O2" s="2"/>
      <c r="P2" s="2"/>
    </row>
    <row r="3" spans="1:1023" ht="30" customHeight="1" x14ac:dyDescent="0.25">
      <c r="A3" s="112" t="s">
        <v>34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2"/>
      <c r="P3" s="2"/>
    </row>
    <row r="4" spans="1:1023" ht="23.45" customHeight="1" thickBot="1" x14ac:dyDescent="0.3">
      <c r="A4" s="112" t="s">
        <v>35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2"/>
      <c r="P4" s="2"/>
    </row>
    <row r="5" spans="1:1023" s="6" customFormat="1" ht="40.15" customHeight="1" thickTop="1" x14ac:dyDescent="0.25">
      <c r="A5" s="113" t="s">
        <v>0</v>
      </c>
      <c r="B5" s="113" t="s">
        <v>1</v>
      </c>
      <c r="C5" s="113" t="s">
        <v>2</v>
      </c>
      <c r="D5" s="114" t="s">
        <v>3</v>
      </c>
      <c r="E5" s="117" t="s">
        <v>27</v>
      </c>
      <c r="F5" s="118"/>
      <c r="G5" s="119" t="s">
        <v>22</v>
      </c>
      <c r="H5" s="115" t="s">
        <v>20</v>
      </c>
      <c r="I5" s="101" t="s">
        <v>15</v>
      </c>
      <c r="J5" s="102"/>
      <c r="K5" s="109" t="s">
        <v>14</v>
      </c>
      <c r="L5" s="120" t="s">
        <v>12</v>
      </c>
      <c r="M5" s="119"/>
      <c r="N5" s="99" t="s">
        <v>23</v>
      </c>
      <c r="O5" s="65" t="s">
        <v>15</v>
      </c>
      <c r="P5" s="109" t="s">
        <v>14</v>
      </c>
      <c r="Q5" s="107" t="s">
        <v>17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</row>
    <row r="6" spans="1:1023" s="6" customFormat="1" ht="38.25" x14ac:dyDescent="0.25">
      <c r="A6" s="113"/>
      <c r="B6" s="113"/>
      <c r="C6" s="113"/>
      <c r="D6" s="114"/>
      <c r="E6" s="27" t="s">
        <v>25</v>
      </c>
      <c r="F6" s="28" t="s">
        <v>26</v>
      </c>
      <c r="G6" s="119"/>
      <c r="H6" s="116"/>
      <c r="I6" s="11" t="s">
        <v>21</v>
      </c>
      <c r="J6" s="11" t="s">
        <v>16</v>
      </c>
      <c r="K6" s="110"/>
      <c r="L6" s="35" t="s">
        <v>4</v>
      </c>
      <c r="M6" s="50" t="s">
        <v>28</v>
      </c>
      <c r="N6" s="100"/>
      <c r="O6" s="13" t="s">
        <v>16</v>
      </c>
      <c r="P6" s="110"/>
      <c r="Q6" s="10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</row>
    <row r="7" spans="1:1023" ht="24.95" customHeight="1" x14ac:dyDescent="0.25">
      <c r="A7" s="70" t="s">
        <v>5</v>
      </c>
      <c r="B7" s="3" t="s">
        <v>41</v>
      </c>
      <c r="C7" s="71">
        <v>3100</v>
      </c>
      <c r="D7" s="24">
        <v>3100</v>
      </c>
      <c r="E7" s="29">
        <v>1550</v>
      </c>
      <c r="F7" s="30">
        <v>1550</v>
      </c>
      <c r="G7" s="33">
        <f>SUM(E7:F7)</f>
        <v>3100</v>
      </c>
      <c r="H7" s="74">
        <f>SUM(E7:E7)</f>
        <v>1550</v>
      </c>
      <c r="I7" s="77">
        <v>7512</v>
      </c>
      <c r="J7" s="67">
        <v>15261</v>
      </c>
      <c r="K7" s="66">
        <v>45541</v>
      </c>
      <c r="L7" s="52"/>
      <c r="M7" s="51"/>
      <c r="N7" s="48"/>
      <c r="O7" s="68"/>
      <c r="P7" s="66"/>
      <c r="Q7" s="40"/>
      <c r="R7" s="123"/>
      <c r="S7" s="124"/>
    </row>
    <row r="8" spans="1:1023" ht="24.95" customHeight="1" x14ac:dyDescent="0.25">
      <c r="A8" s="10" t="s">
        <v>7</v>
      </c>
      <c r="B8" s="3" t="s">
        <v>43</v>
      </c>
      <c r="C8" s="72">
        <v>45000</v>
      </c>
      <c r="D8" s="25">
        <v>43000</v>
      </c>
      <c r="E8" s="29">
        <v>6000</v>
      </c>
      <c r="F8" s="30">
        <v>10500</v>
      </c>
      <c r="G8" s="33">
        <f t="shared" ref="G8:G14" si="0">SUM(E8:F8)</f>
        <v>16500</v>
      </c>
      <c r="H8" s="49">
        <f>SUM(E8)</f>
        <v>6000</v>
      </c>
      <c r="I8" s="77">
        <v>7518</v>
      </c>
      <c r="J8" s="12">
        <v>15504</v>
      </c>
      <c r="K8" s="36">
        <v>45547</v>
      </c>
      <c r="L8" s="45"/>
      <c r="M8" s="51"/>
      <c r="N8" s="48"/>
      <c r="O8" s="12"/>
      <c r="P8" s="36"/>
      <c r="Q8" s="40"/>
      <c r="R8" s="123"/>
      <c r="S8" s="124"/>
    </row>
    <row r="9" spans="1:1023" ht="24.95" customHeight="1" x14ac:dyDescent="0.25">
      <c r="A9" s="84" t="s">
        <v>8</v>
      </c>
      <c r="B9" s="3" t="s">
        <v>36</v>
      </c>
      <c r="C9" s="72">
        <v>4000</v>
      </c>
      <c r="D9" s="25">
        <v>4000</v>
      </c>
      <c r="E9" s="29">
        <v>1500</v>
      </c>
      <c r="F9" s="30">
        <v>1900</v>
      </c>
      <c r="G9" s="33">
        <f t="shared" si="0"/>
        <v>3400</v>
      </c>
      <c r="H9" s="87">
        <f>SUM(E9:E11)</f>
        <v>4600</v>
      </c>
      <c r="I9" s="103">
        <v>7511</v>
      </c>
      <c r="J9" s="93">
        <v>15260</v>
      </c>
      <c r="K9" s="96">
        <v>45541</v>
      </c>
      <c r="L9" s="53"/>
      <c r="M9" s="51"/>
      <c r="N9" s="48"/>
      <c r="O9" s="93"/>
      <c r="P9" s="96"/>
      <c r="Q9" s="40"/>
      <c r="R9" s="122"/>
      <c r="S9" s="122"/>
    </row>
    <row r="10" spans="1:1023" ht="24.95" customHeight="1" x14ac:dyDescent="0.25">
      <c r="A10" s="85"/>
      <c r="B10" s="3" t="s">
        <v>39</v>
      </c>
      <c r="C10" s="72">
        <v>8500</v>
      </c>
      <c r="D10" s="25">
        <v>8500</v>
      </c>
      <c r="E10" s="29">
        <v>2000</v>
      </c>
      <c r="F10" s="30">
        <v>3000</v>
      </c>
      <c r="G10" s="33">
        <f t="shared" si="0"/>
        <v>5000</v>
      </c>
      <c r="H10" s="88"/>
      <c r="I10" s="104"/>
      <c r="J10" s="94"/>
      <c r="K10" s="97"/>
      <c r="L10" s="53"/>
      <c r="M10" s="51"/>
      <c r="N10" s="48"/>
      <c r="O10" s="94"/>
      <c r="P10" s="97"/>
      <c r="Q10" s="41"/>
      <c r="R10" s="122"/>
      <c r="S10" s="122"/>
    </row>
    <row r="11" spans="1:1023" ht="24.95" customHeight="1" x14ac:dyDescent="0.25">
      <c r="A11" s="86"/>
      <c r="B11" s="3" t="s">
        <v>40</v>
      </c>
      <c r="C11" s="72">
        <v>9150</v>
      </c>
      <c r="D11" s="25">
        <v>9150</v>
      </c>
      <c r="E11" s="29">
        <v>1100</v>
      </c>
      <c r="F11" s="30">
        <v>2150</v>
      </c>
      <c r="G11" s="33">
        <f t="shared" si="0"/>
        <v>3250</v>
      </c>
      <c r="H11" s="89"/>
      <c r="I11" s="105"/>
      <c r="J11" s="95"/>
      <c r="K11" s="98"/>
      <c r="L11" s="45"/>
      <c r="M11" s="51"/>
      <c r="N11" s="48"/>
      <c r="O11" s="95"/>
      <c r="P11" s="98"/>
      <c r="Q11" s="40"/>
      <c r="R11" s="122"/>
      <c r="S11" s="122"/>
    </row>
    <row r="12" spans="1:1023" ht="24.95" customHeight="1" x14ac:dyDescent="0.25">
      <c r="A12" s="76" t="s">
        <v>10</v>
      </c>
      <c r="B12" s="3" t="s">
        <v>45</v>
      </c>
      <c r="C12" s="72">
        <v>4356</v>
      </c>
      <c r="D12" s="25">
        <v>3690</v>
      </c>
      <c r="E12" s="29">
        <v>730</v>
      </c>
      <c r="F12" s="30">
        <v>960</v>
      </c>
      <c r="G12" s="33">
        <f t="shared" si="0"/>
        <v>1690</v>
      </c>
      <c r="H12" s="49">
        <f t="shared" ref="H12:H14" si="1">SUM(E12)</f>
        <v>730</v>
      </c>
      <c r="I12" s="77">
        <v>7507</v>
      </c>
      <c r="J12" s="67">
        <v>15258</v>
      </c>
      <c r="K12" s="66">
        <v>45541</v>
      </c>
      <c r="L12" s="45"/>
      <c r="M12" s="51"/>
      <c r="N12" s="48"/>
      <c r="O12" s="69"/>
      <c r="P12" s="66"/>
      <c r="Q12" s="42"/>
      <c r="R12" s="122"/>
      <c r="S12" s="122"/>
    </row>
    <row r="13" spans="1:1023" ht="24.95" customHeight="1" x14ac:dyDescent="0.25">
      <c r="A13" s="10" t="s">
        <v>57</v>
      </c>
      <c r="B13" s="3" t="s">
        <v>58</v>
      </c>
      <c r="C13" s="72">
        <v>2000</v>
      </c>
      <c r="D13" s="25">
        <v>2000</v>
      </c>
      <c r="E13" s="29">
        <v>600</v>
      </c>
      <c r="F13" s="30">
        <v>1000</v>
      </c>
      <c r="G13" s="33">
        <f t="shared" si="0"/>
        <v>1600</v>
      </c>
      <c r="H13" s="49">
        <f t="shared" si="1"/>
        <v>600</v>
      </c>
      <c r="I13" s="77">
        <v>7505</v>
      </c>
      <c r="J13" s="12">
        <v>15255</v>
      </c>
      <c r="K13" s="66">
        <v>45541</v>
      </c>
      <c r="L13" s="46"/>
      <c r="M13" s="51"/>
      <c r="N13" s="48"/>
      <c r="O13" s="17"/>
      <c r="P13" s="37"/>
      <c r="Q13" s="40"/>
      <c r="R13" s="64"/>
      <c r="S13" s="64"/>
    </row>
    <row r="14" spans="1:1023" ht="24.95" customHeight="1" x14ac:dyDescent="0.25">
      <c r="A14" s="10" t="s">
        <v>59</v>
      </c>
      <c r="B14" s="3" t="s">
        <v>60</v>
      </c>
      <c r="C14" s="72">
        <v>1810</v>
      </c>
      <c r="D14" s="25">
        <v>1810</v>
      </c>
      <c r="E14" s="29">
        <v>101</v>
      </c>
      <c r="F14" s="30">
        <v>905</v>
      </c>
      <c r="G14" s="33">
        <f t="shared" si="0"/>
        <v>1006</v>
      </c>
      <c r="H14" s="49">
        <f t="shared" si="1"/>
        <v>101</v>
      </c>
      <c r="I14" s="77">
        <v>7503</v>
      </c>
      <c r="J14" s="12">
        <v>15252</v>
      </c>
      <c r="K14" s="66">
        <v>45541</v>
      </c>
      <c r="L14" s="46"/>
      <c r="M14" s="51"/>
      <c r="N14" s="48"/>
      <c r="O14" s="17"/>
      <c r="P14" s="36"/>
      <c r="Q14" s="40"/>
      <c r="R14" s="121"/>
      <c r="S14" s="121"/>
    </row>
    <row r="15" spans="1:1023" ht="15.75" thickBot="1" x14ac:dyDescent="0.3">
      <c r="C15" s="73">
        <f t="shared" ref="C15:H15" si="2">SUM(C7:C14)</f>
        <v>77916</v>
      </c>
      <c r="D15" s="26">
        <f t="shared" si="2"/>
        <v>75250</v>
      </c>
      <c r="E15" s="31">
        <f t="shared" si="2"/>
        <v>13581</v>
      </c>
      <c r="F15" s="32">
        <f t="shared" si="2"/>
        <v>21965</v>
      </c>
      <c r="G15" s="34">
        <f t="shared" si="2"/>
        <v>35546</v>
      </c>
      <c r="H15" s="31">
        <f t="shared" si="2"/>
        <v>13581</v>
      </c>
      <c r="I15" s="38"/>
      <c r="J15" s="38"/>
      <c r="K15" s="39"/>
      <c r="L15" s="54">
        <f>SUM(L7:L14)</f>
        <v>0</v>
      </c>
      <c r="M15" s="47">
        <f>SUM(M7:M14)</f>
        <v>0</v>
      </c>
      <c r="N15" s="48">
        <f>SUM(N7:N14)</f>
        <v>0</v>
      </c>
      <c r="O15" s="38"/>
      <c r="P15" s="39"/>
    </row>
    <row r="17" spans="1:1026" s="16" customFormat="1" ht="14.25" customHeight="1" x14ac:dyDescent="0.2">
      <c r="A17" s="91" t="s">
        <v>18</v>
      </c>
      <c r="B17" s="56" t="s">
        <v>19</v>
      </c>
      <c r="C17" s="57">
        <f>F15</f>
        <v>21965</v>
      </c>
      <c r="D17" s="58">
        <f>0.4*C17</f>
        <v>8786</v>
      </c>
      <c r="E17" s="59"/>
      <c r="F17" s="59"/>
      <c r="G17" s="59"/>
      <c r="H17" s="60" t="s">
        <v>30</v>
      </c>
      <c r="I17" s="55"/>
      <c r="J17" s="61" t="s">
        <v>65</v>
      </c>
      <c r="K17" s="21"/>
      <c r="L17" s="62"/>
      <c r="M17" s="18"/>
      <c r="N17" s="18"/>
      <c r="O17" s="14"/>
      <c r="P17" s="14"/>
      <c r="Q17" s="14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</row>
    <row r="18" spans="1:1026" s="16" customFormat="1" ht="14.25" customHeight="1" x14ac:dyDescent="0.2">
      <c r="A18" s="91"/>
      <c r="B18" s="56" t="s">
        <v>24</v>
      </c>
      <c r="C18" s="57">
        <f>M15</f>
        <v>0</v>
      </c>
      <c r="D18" s="58">
        <f>C18-D17</f>
        <v>-8786</v>
      </c>
      <c r="E18" s="59"/>
      <c r="F18" s="59"/>
      <c r="G18" s="59"/>
      <c r="H18" s="60" t="s">
        <v>31</v>
      </c>
      <c r="I18" s="61"/>
      <c r="J18" s="61"/>
      <c r="K18" s="61"/>
      <c r="L18" s="62"/>
      <c r="M18" s="18"/>
      <c r="N18" s="18"/>
      <c r="O18" s="14"/>
      <c r="P18" s="14"/>
      <c r="Q18" s="14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</row>
    <row r="19" spans="1:1026" x14ac:dyDescent="0.25">
      <c r="B19" s="21"/>
      <c r="C19" s="21"/>
      <c r="D19" s="21"/>
      <c r="E19" s="21"/>
      <c r="F19" s="21"/>
      <c r="G19" s="21"/>
      <c r="H19" s="60"/>
      <c r="I19" s="60"/>
      <c r="J19" s="60"/>
      <c r="K19" s="60"/>
      <c r="L19" s="62"/>
      <c r="O19" s="15"/>
      <c r="Q19" s="15"/>
    </row>
    <row r="20" spans="1:1026" x14ac:dyDescent="0.25">
      <c r="B20" s="21"/>
      <c r="C20" s="21"/>
      <c r="D20" s="21"/>
      <c r="E20" s="21"/>
      <c r="F20" s="92" t="s">
        <v>29</v>
      </c>
      <c r="G20" s="92"/>
      <c r="H20" s="92"/>
      <c r="I20" s="106" t="s">
        <v>64</v>
      </c>
      <c r="J20" s="106"/>
      <c r="K20" s="63"/>
      <c r="L20" s="62"/>
    </row>
    <row r="21" spans="1:1026" x14ac:dyDescent="0.25">
      <c r="Q21" s="15"/>
    </row>
    <row r="22" spans="1:1026" x14ac:dyDescent="0.25">
      <c r="A22" s="90" t="s">
        <v>13</v>
      </c>
      <c r="B22" s="90"/>
      <c r="C22" s="90"/>
      <c r="D22" s="90"/>
      <c r="E22" s="22"/>
      <c r="F22" s="22"/>
      <c r="G22" s="22"/>
    </row>
    <row r="24" spans="1:1026" ht="24.95" customHeight="1" x14ac:dyDescent="0.25">
      <c r="A24" s="8" t="s">
        <v>5</v>
      </c>
      <c r="B24" s="3" t="s">
        <v>42</v>
      </c>
      <c r="C24" s="71">
        <v>4000</v>
      </c>
      <c r="D24" s="9"/>
      <c r="E24" s="23"/>
      <c r="F24" s="23"/>
      <c r="G24" s="23"/>
      <c r="H24" s="7"/>
      <c r="I24" s="7"/>
      <c r="J24" s="7"/>
      <c r="K24" s="20"/>
      <c r="P24" s="20"/>
    </row>
    <row r="25" spans="1:1026" ht="24.95" customHeight="1" x14ac:dyDescent="0.25">
      <c r="A25" s="8" t="s">
        <v>8</v>
      </c>
      <c r="B25" s="3" t="s">
        <v>37</v>
      </c>
      <c r="C25" s="72">
        <v>5470</v>
      </c>
      <c r="D25" s="9"/>
      <c r="E25" s="23"/>
      <c r="F25" s="23"/>
      <c r="G25" s="23"/>
      <c r="H25" s="7"/>
      <c r="I25" s="7"/>
      <c r="J25" s="7"/>
      <c r="P25" s="20"/>
    </row>
    <row r="26" spans="1:1026" ht="24.95" customHeight="1" x14ac:dyDescent="0.25">
      <c r="A26" s="8" t="s">
        <v>8</v>
      </c>
      <c r="B26" s="3" t="s">
        <v>38</v>
      </c>
      <c r="C26" s="72">
        <v>1250</v>
      </c>
      <c r="D26" s="9"/>
      <c r="E26" s="23"/>
      <c r="F26" s="23"/>
      <c r="G26" s="23"/>
      <c r="H26" s="7"/>
      <c r="I26" s="7"/>
      <c r="J26" s="7"/>
      <c r="K26" s="20"/>
      <c r="P26" s="20"/>
    </row>
    <row r="27" spans="1:1026" ht="24.95" customHeight="1" x14ac:dyDescent="0.25">
      <c r="A27" s="8" t="s">
        <v>6</v>
      </c>
      <c r="B27" s="3" t="s">
        <v>44</v>
      </c>
      <c r="C27" s="72">
        <v>3760</v>
      </c>
      <c r="D27" s="9"/>
      <c r="E27" s="23"/>
      <c r="F27" s="23"/>
      <c r="G27" s="23"/>
      <c r="H27" s="7"/>
      <c r="I27" s="7"/>
      <c r="J27" s="7"/>
      <c r="K27" s="20"/>
      <c r="P27" s="20"/>
    </row>
    <row r="28" spans="1:1026" ht="24.95" customHeight="1" x14ac:dyDescent="0.25">
      <c r="A28" s="75" t="s">
        <v>61</v>
      </c>
      <c r="B28" s="3" t="s">
        <v>46</v>
      </c>
      <c r="C28" s="72">
        <v>5749.8</v>
      </c>
      <c r="D28" s="9"/>
      <c r="E28" s="23"/>
      <c r="F28" s="23"/>
      <c r="G28" s="23"/>
      <c r="H28" s="7"/>
      <c r="I28" s="7"/>
      <c r="J28" s="7"/>
      <c r="K28" s="20"/>
      <c r="P28" s="20"/>
    </row>
    <row r="29" spans="1:1026" ht="24.95" customHeight="1" x14ac:dyDescent="0.25">
      <c r="A29" s="78" t="s">
        <v>9</v>
      </c>
      <c r="B29" s="3" t="s">
        <v>47</v>
      </c>
      <c r="C29" s="72">
        <v>1800</v>
      </c>
      <c r="D29" s="9"/>
      <c r="E29" s="23"/>
      <c r="F29" s="23"/>
      <c r="G29" s="23"/>
      <c r="H29" s="7"/>
      <c r="I29" s="7"/>
      <c r="J29" s="7"/>
      <c r="K29" s="20"/>
      <c r="P29" s="20"/>
    </row>
    <row r="30" spans="1:1026" ht="24.95" customHeight="1" x14ac:dyDescent="0.25">
      <c r="A30" s="79"/>
      <c r="B30" s="3" t="s">
        <v>48</v>
      </c>
      <c r="C30" s="72">
        <v>1220</v>
      </c>
      <c r="D30" s="9"/>
      <c r="E30" s="23"/>
      <c r="F30" s="23"/>
      <c r="G30" s="23"/>
      <c r="H30" s="7"/>
      <c r="I30" s="7"/>
      <c r="J30" s="7"/>
      <c r="K30" s="20"/>
      <c r="P30" s="20"/>
    </row>
    <row r="31" spans="1:1026" ht="24.95" customHeight="1" x14ac:dyDescent="0.25">
      <c r="A31" s="79"/>
      <c r="B31" s="3" t="s">
        <v>49</v>
      </c>
      <c r="C31" s="72">
        <v>1300</v>
      </c>
      <c r="D31" s="9"/>
      <c r="E31" s="23"/>
      <c r="F31" s="23"/>
      <c r="G31" s="23"/>
      <c r="H31" s="7"/>
      <c r="I31" s="7"/>
      <c r="J31" s="7"/>
      <c r="K31" s="20"/>
      <c r="P31" s="20"/>
    </row>
    <row r="32" spans="1:1026" ht="24.95" customHeight="1" x14ac:dyDescent="0.25">
      <c r="A32" s="80"/>
      <c r="B32" s="3" t="s">
        <v>50</v>
      </c>
      <c r="C32" s="72">
        <v>400</v>
      </c>
      <c r="D32" s="9"/>
      <c r="E32" s="23"/>
      <c r="F32" s="23"/>
      <c r="G32" s="23"/>
      <c r="H32" s="7"/>
      <c r="I32" s="7"/>
      <c r="J32" s="7"/>
      <c r="K32" s="20"/>
      <c r="P32" s="20"/>
    </row>
    <row r="33" spans="1:17" ht="24.95" customHeight="1" x14ac:dyDescent="0.25">
      <c r="A33" s="81" t="s">
        <v>62</v>
      </c>
      <c r="B33" s="3" t="s">
        <v>51</v>
      </c>
      <c r="C33" s="72">
        <v>500</v>
      </c>
      <c r="D33" s="9"/>
      <c r="E33" s="23"/>
      <c r="F33" s="23"/>
      <c r="G33" s="23"/>
      <c r="H33" s="7"/>
      <c r="I33" s="7"/>
      <c r="J33" s="7"/>
      <c r="K33" s="20"/>
      <c r="P33" s="20"/>
    </row>
    <row r="34" spans="1:17" ht="24.95" customHeight="1" x14ac:dyDescent="0.25">
      <c r="A34" s="82"/>
      <c r="B34" s="3" t="s">
        <v>52</v>
      </c>
      <c r="C34" s="72">
        <v>500</v>
      </c>
    </row>
    <row r="35" spans="1:17" ht="24.95" customHeight="1" x14ac:dyDescent="0.25">
      <c r="A35" s="82"/>
      <c r="B35" s="3" t="s">
        <v>53</v>
      </c>
      <c r="C35" s="72">
        <v>400</v>
      </c>
    </row>
    <row r="36" spans="1:17" ht="24.95" customHeight="1" x14ac:dyDescent="0.25">
      <c r="A36" s="83" t="s">
        <v>11</v>
      </c>
      <c r="B36" s="3" t="s">
        <v>54</v>
      </c>
      <c r="C36" s="72">
        <v>400</v>
      </c>
    </row>
    <row r="37" spans="1:17" ht="24.95" customHeight="1" x14ac:dyDescent="0.25">
      <c r="A37" s="83"/>
      <c r="B37" s="3" t="s">
        <v>55</v>
      </c>
      <c r="C37" s="72">
        <v>900</v>
      </c>
    </row>
    <row r="38" spans="1:17" ht="24.95" customHeight="1" x14ac:dyDescent="0.25">
      <c r="A38" s="83"/>
      <c r="B38" s="3" t="s">
        <v>56</v>
      </c>
      <c r="C38" s="72">
        <v>500</v>
      </c>
    </row>
    <row r="42" spans="1:17" x14ac:dyDescent="0.25">
      <c r="O42" s="16"/>
      <c r="Q42" s="15"/>
    </row>
    <row r="44" spans="1:17" x14ac:dyDescent="0.25">
      <c r="O44" s="16"/>
      <c r="Q44" s="15"/>
    </row>
    <row r="45" spans="1:17" x14ac:dyDescent="0.25">
      <c r="O45" s="16"/>
      <c r="Q45" s="15"/>
    </row>
    <row r="56" ht="16.350000000000001" customHeight="1" x14ac:dyDescent="0.25"/>
    <row r="58" ht="18.600000000000001" customHeight="1" x14ac:dyDescent="0.25"/>
    <row r="59" ht="18.600000000000001" customHeight="1" x14ac:dyDescent="0.25"/>
  </sheetData>
  <mergeCells count="35">
    <mergeCell ref="R14:S14"/>
    <mergeCell ref="R9:S11"/>
    <mergeCell ref="R7:S7"/>
    <mergeCell ref="R8:S8"/>
    <mergeCell ref="R12:S12"/>
    <mergeCell ref="I20:J20"/>
    <mergeCell ref="Q5:Q6"/>
    <mergeCell ref="P5:P6"/>
    <mergeCell ref="P9:P11"/>
    <mergeCell ref="A1:N1"/>
    <mergeCell ref="A3:N3"/>
    <mergeCell ref="A4:N4"/>
    <mergeCell ref="K5:K6"/>
    <mergeCell ref="A5:A6"/>
    <mergeCell ref="B5:B6"/>
    <mergeCell ref="C5:C6"/>
    <mergeCell ref="D5:D6"/>
    <mergeCell ref="H5:H6"/>
    <mergeCell ref="E5:F5"/>
    <mergeCell ref="G5:G6"/>
    <mergeCell ref="L5:M5"/>
    <mergeCell ref="J9:J11"/>
    <mergeCell ref="K9:K11"/>
    <mergeCell ref="O9:O11"/>
    <mergeCell ref="N5:N6"/>
    <mergeCell ref="I5:J5"/>
    <mergeCell ref="I9:I11"/>
    <mergeCell ref="A29:A32"/>
    <mergeCell ref="A33:A35"/>
    <mergeCell ref="A36:A38"/>
    <mergeCell ref="A9:A11"/>
    <mergeCell ref="H9:H11"/>
    <mergeCell ref="A22:D22"/>
    <mergeCell ref="A17:A18"/>
    <mergeCell ref="F20:H20"/>
  </mergeCells>
  <pageMargins left="0.70000000000000007" right="0.70000000000000007" top="1.1437007874015752" bottom="1.1437007874015752" header="0.75000000000000011" footer="0.75000000000000011"/>
  <pageSetup paperSize="9" scale="7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baseColWidth="10" defaultColWidth="11" defaultRowHeight="15" x14ac:dyDescent="0.25"/>
  <cols>
    <col min="1" max="1024" width="9.875" style="2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baseColWidth="10" defaultColWidth="11" defaultRowHeight="15" x14ac:dyDescent="0.25"/>
  <cols>
    <col min="1" max="1024" width="9.875" style="2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1305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SIAE 2024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 Benedicte</dc:creator>
  <cp:lastModifiedBy>LAFLOTTE Valerie</cp:lastModifiedBy>
  <cp:revision>38</cp:revision>
  <cp:lastPrinted>2021-01-26T07:52:18Z</cp:lastPrinted>
  <dcterms:created xsi:type="dcterms:W3CDTF">2021-01-26T07:53:35Z</dcterms:created>
  <dcterms:modified xsi:type="dcterms:W3CDTF">2024-10-04T09:28:56Z</dcterms:modified>
</cp:coreProperties>
</file>