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epensvlaf\Desktop\Vie étudiante\FSDIE-SIAE-CROUS\2023\"/>
    </mc:Choice>
  </mc:AlternateContent>
  <xr:revisionPtr revIDLastSave="0" documentId="8_{616E02CC-A9D5-4CC2-B06B-B2F6F3E01F0F}" xr6:coauthVersionLast="47" xr6:coauthVersionMax="47" xr10:uidLastSave="{00000000-0000-0000-0000-000000000000}"/>
  <bookViews>
    <workbookView xWindow="28680" yWindow="-15" windowWidth="29040" windowHeight="15840" xr2:uid="{00000000-000D-0000-FFFF-FFFF00000000}"/>
  </bookViews>
  <sheets>
    <sheet name="SIAE 2023" sheetId="2" r:id="rId1"/>
    <sheet name="Feuil2" sheetId="4" r:id="rId2"/>
    <sheet name="Feuil3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2" l="1"/>
  <c r="G10" i="2"/>
  <c r="G7" i="2"/>
  <c r="H20" i="2" l="1"/>
  <c r="H19" i="2"/>
  <c r="H17" i="2"/>
  <c r="H16" i="2"/>
  <c r="H15" i="2"/>
  <c r="H10" i="2"/>
  <c r="H9" i="2"/>
  <c r="H7" i="2"/>
  <c r="F21" i="2" l="1"/>
  <c r="C23" i="2" s="1"/>
  <c r="H21" i="2" l="1"/>
  <c r="N18" i="2"/>
  <c r="G19" i="2"/>
  <c r="N19" i="2"/>
  <c r="G20" i="2"/>
  <c r="N20" i="2"/>
  <c r="N17" i="2"/>
  <c r="N16" i="2"/>
  <c r="N15" i="2"/>
  <c r="N14" i="2"/>
  <c r="N13" i="2"/>
  <c r="N12" i="2"/>
  <c r="N11" i="2"/>
  <c r="N10" i="2"/>
  <c r="N9" i="2"/>
  <c r="N8" i="2"/>
  <c r="N7" i="2"/>
  <c r="G16" i="2"/>
  <c r="G15" i="2"/>
  <c r="G9" i="2"/>
  <c r="C21" i="2"/>
  <c r="D21" i="2" l="1"/>
  <c r="E21" i="2" l="1"/>
  <c r="G21" i="2" l="1"/>
  <c r="D23" i="2"/>
  <c r="O14" i="2" l="1"/>
  <c r="O17" i="2"/>
  <c r="O9" i="2"/>
  <c r="O11" i="2"/>
  <c r="O10" i="2"/>
  <c r="O18" i="2"/>
  <c r="O15" i="2"/>
  <c r="O13" i="2"/>
  <c r="O16" i="2"/>
  <c r="O20" i="2"/>
  <c r="O21" i="2"/>
  <c r="O7" i="2"/>
  <c r="O12" i="2"/>
  <c r="O19" i="2"/>
  <c r="O8" i="2"/>
</calcChain>
</file>

<file path=xl/sharedStrings.xml><?xml version="1.0" encoding="utf-8"?>
<sst xmlns="http://schemas.openxmlformats.org/spreadsheetml/2006/main" count="69" uniqueCount="61">
  <si>
    <t>Nom de l'association</t>
  </si>
  <si>
    <t>Nom du Projet</t>
  </si>
  <si>
    <t>Estimation coût dépenses</t>
  </si>
  <si>
    <t>Montant dépenses éligibles</t>
  </si>
  <si>
    <t>montant dépenses engagées</t>
  </si>
  <si>
    <t>BDE</t>
  </si>
  <si>
    <t>ACAD</t>
  </si>
  <si>
    <t>BDE GALA</t>
  </si>
  <si>
    <t>AS</t>
  </si>
  <si>
    <t>AGVV</t>
  </si>
  <si>
    <t>Agrologique</t>
  </si>
  <si>
    <t>ISF</t>
  </si>
  <si>
    <t>Bilans</t>
  </si>
  <si>
    <t>Projets non financés par la région</t>
  </si>
  <si>
    <t>date versement</t>
  </si>
  <si>
    <t>STADE</t>
  </si>
  <si>
    <t>EJ 1er versement</t>
  </si>
  <si>
    <t>DP</t>
  </si>
  <si>
    <t>Date du projet</t>
  </si>
  <si>
    <t>EJ 2e versement</t>
  </si>
  <si>
    <t>versement CR</t>
  </si>
  <si>
    <t xml:space="preserve">titré le </t>
  </si>
  <si>
    <t>SIAE Projets 2023</t>
  </si>
  <si>
    <t>pour l'année universitaire 2023-2024</t>
  </si>
  <si>
    <t>réalisation du 1/06/23 au 31/12/2024</t>
  </si>
  <si>
    <t>justification avant juin 2025</t>
  </si>
  <si>
    <t>40% de</t>
  </si>
  <si>
    <t>60% de</t>
  </si>
  <si>
    <t>Organisation journée découverte</t>
  </si>
  <si>
    <t>Découverte château du clos Vougeot /ap-midi sportif</t>
  </si>
  <si>
    <t>Soirée de Gala</t>
  </si>
  <si>
    <t>All Promo Games</t>
  </si>
  <si>
    <t>Agrogazette</t>
  </si>
  <si>
    <t>Expression des talents des étudiants</t>
  </si>
  <si>
    <t>Nuit du prisonnier</t>
  </si>
  <si>
    <t>RON</t>
  </si>
  <si>
    <t>Formation VSS</t>
  </si>
  <si>
    <t>Start'agro</t>
  </si>
  <si>
    <t>Concours d'éloquence</t>
  </si>
  <si>
    <t>Tournoi 4 ballons</t>
  </si>
  <si>
    <t>Agrojump</t>
  </si>
  <si>
    <t>Ovalies</t>
  </si>
  <si>
    <t>Découverte sports dijonnais</t>
  </si>
  <si>
    <t>Objet d'art</t>
  </si>
  <si>
    <t>Concours cuisine avec un chef</t>
  </si>
  <si>
    <t>Salon de l'agriculture</t>
  </si>
  <si>
    <t>Brassage biere</t>
  </si>
  <si>
    <t>Semaine du commerce équitable</t>
  </si>
  <si>
    <t>Week end nature</t>
  </si>
  <si>
    <t>Atelier Low Tech</t>
  </si>
  <si>
    <t>solde subv à verser/remb</t>
  </si>
  <si>
    <t>part IAD</t>
  </si>
  <si>
    <r>
      <t xml:space="preserve">subventions </t>
    </r>
    <r>
      <rPr>
        <b/>
        <u/>
        <sz val="10"/>
        <color rgb="FF000000"/>
        <rFont val="Arial"/>
        <family val="2"/>
      </rPr>
      <t>prévisionnelles</t>
    </r>
    <r>
      <rPr>
        <b/>
        <sz val="10"/>
        <color rgb="FF000000"/>
        <rFont val="Arial"/>
        <family val="2"/>
      </rPr>
      <t xml:space="preserve"> accordées</t>
    </r>
  </si>
  <si>
    <t>part RBFC</t>
  </si>
  <si>
    <t>Montant total subventions</t>
  </si>
  <si>
    <t>1er versement</t>
  </si>
  <si>
    <t>2e vers/remb</t>
  </si>
  <si>
    <t>Accord mets/vins</t>
  </si>
  <si>
    <t>Solid'Agro</t>
  </si>
  <si>
    <t>Valeurs d'entraide : chasse aux œufs</t>
  </si>
  <si>
    <t>BBQ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</si>
</sst>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#,##0\ &quot;€&quot;;[Red]\-#,##0\ &quot;€&quot;"/>
    <numFmt numFmtId="164" formatCode="[$-40C]General"/>
    <numFmt numFmtId="165" formatCode="#,##0.00&quot; &quot;[$€-40C];[Red]&quot;-&quot;#,##0.00&quot; &quot;[$€-40C]"/>
    <numFmt numFmtId="166" formatCode="#,##0\ &quot;€&quot;"/>
    <numFmt numFmtId="167" formatCode="dd/mm/yy;@"/>
    <numFmt numFmtId="168" formatCode="#,##0.00\ &quot;€&quot;"/>
  </numFmts>
  <fonts count="21" x14ac:knownFonts="1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b/>
      <sz val="11"/>
      <color rgb="FF000000"/>
      <name val="Arial"/>
      <family val="2"/>
    </font>
    <font>
      <sz val="10"/>
      <color rgb="FF000000"/>
      <name val="Calibri"/>
      <family val="2"/>
    </font>
    <font>
      <b/>
      <sz val="14"/>
      <color rgb="FF000000"/>
      <name val="Calibri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i/>
      <sz val="10"/>
      <color rgb="FF000000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1"/>
      <color theme="5" tint="-0.249977111117893"/>
      <name val="Garamond"/>
      <family val="1"/>
    </font>
    <font>
      <sz val="10"/>
      <name val="Arial"/>
      <family val="2"/>
    </font>
    <font>
      <b/>
      <sz val="10"/>
      <color theme="1"/>
      <name val="Arial"/>
      <family val="2"/>
    </font>
    <font>
      <b/>
      <sz val="16"/>
      <color theme="5" tint="-0.249977111117893"/>
      <name val="Calibri"/>
      <family val="2"/>
    </font>
    <font>
      <b/>
      <u/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FF0000"/>
        <bgColor indexed="64"/>
      </patternFill>
    </fill>
  </fills>
  <borders count="3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</cellStyleXfs>
  <cellXfs count="116">
    <xf numFmtId="0" fontId="0" fillId="0" borderId="0" xfId="0"/>
    <xf numFmtId="0" fontId="0" fillId="0" borderId="0" xfId="0" applyAlignment="1">
      <alignment horizontal="center"/>
    </xf>
    <xf numFmtId="164" fontId="1" fillId="0" borderId="0" xfId="1"/>
    <xf numFmtId="0" fontId="10" fillId="0" borderId="4" xfId="0" applyFont="1" applyBorder="1" applyAlignment="1">
      <alignment horizontal="justify" vertical="center" wrapText="1"/>
    </xf>
    <xf numFmtId="164" fontId="1" fillId="0" borderId="0" xfId="1" applyAlignment="1">
      <alignment vertical="center"/>
    </xf>
    <xf numFmtId="164" fontId="5" fillId="0" borderId="0" xfId="1" applyFont="1"/>
    <xf numFmtId="0" fontId="6" fillId="0" borderId="0" xfId="0" applyFont="1"/>
    <xf numFmtId="164" fontId="9" fillId="0" borderId="2" xfId="1" applyFont="1" applyBorder="1" applyAlignment="1">
      <alignment horizontal="center" vertical="center" wrapText="1"/>
    </xf>
    <xf numFmtId="164" fontId="5" fillId="0" borderId="3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6" fontId="10" fillId="0" borderId="7" xfId="0" applyNumberFormat="1" applyFont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164" fontId="9" fillId="4" borderId="8" xfId="1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/>
    </xf>
    <xf numFmtId="164" fontId="9" fillId="4" borderId="4" xfId="1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/>
    </xf>
    <xf numFmtId="164" fontId="11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164" fontId="11" fillId="5" borderId="4" xfId="1" applyFont="1" applyFill="1" applyBorder="1" applyAlignment="1">
      <alignment horizontal="center" vertical="center"/>
    </xf>
    <xf numFmtId="164" fontId="11" fillId="0" borderId="0" xfId="1" applyFont="1"/>
    <xf numFmtId="164" fontId="7" fillId="0" borderId="0" xfId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164" fontId="11" fillId="0" borderId="0" xfId="1" applyFont="1" applyAlignment="1">
      <alignment vertical="center"/>
    </xf>
    <xf numFmtId="0" fontId="0" fillId="0" borderId="0" xfId="0" applyAlignment="1">
      <alignment horizontal="right"/>
    </xf>
    <xf numFmtId="166" fontId="11" fillId="0" borderId="0" xfId="0" applyNumberFormat="1" applyFont="1" applyAlignment="1">
      <alignment horizontal="left"/>
    </xf>
    <xf numFmtId="0" fontId="14" fillId="4" borderId="9" xfId="0" applyFont="1" applyFill="1" applyBorder="1" applyAlignment="1">
      <alignment horizontal="center" vertical="center" wrapText="1"/>
    </xf>
    <xf numFmtId="168" fontId="9" fillId="0" borderId="4" xfId="1" applyNumberFormat="1" applyFont="1" applyBorder="1" applyAlignment="1">
      <alignment horizontal="center" vertical="center"/>
    </xf>
    <xf numFmtId="2" fontId="1" fillId="0" borderId="0" xfId="1" applyNumberFormat="1"/>
    <xf numFmtId="168" fontId="9" fillId="0" borderId="4" xfId="1" applyNumberFormat="1" applyFont="1" applyBorder="1" applyAlignment="1">
      <alignment horizontal="center" vertical="center" wrapText="1"/>
    </xf>
    <xf numFmtId="168" fontId="17" fillId="0" borderId="4" xfId="0" applyNumberFormat="1" applyFont="1" applyBorder="1" applyAlignment="1">
      <alignment horizontal="center" vertical="center" wrapText="1"/>
    </xf>
    <xf numFmtId="164" fontId="9" fillId="0" borderId="13" xfId="1" applyFont="1" applyBorder="1" applyAlignment="1">
      <alignment horizontal="center" vertical="center" wrapText="1"/>
    </xf>
    <xf numFmtId="164" fontId="9" fillId="0" borderId="14" xfId="1" applyFont="1" applyBorder="1" applyAlignment="1">
      <alignment horizontal="center" vertical="center" wrapText="1"/>
    </xf>
    <xf numFmtId="168" fontId="12" fillId="2" borderId="5" xfId="1" applyNumberFormat="1" applyFont="1" applyFill="1" applyBorder="1" applyAlignment="1">
      <alignment horizontal="center" vertical="center" wrapText="1"/>
    </xf>
    <xf numFmtId="168" fontId="13" fillId="2" borderId="5" xfId="0" applyNumberFormat="1" applyFont="1" applyFill="1" applyBorder="1" applyAlignment="1">
      <alignment horizontal="center" vertical="center" wrapText="1"/>
    </xf>
    <xf numFmtId="168" fontId="9" fillId="0" borderId="5" xfId="1" applyNumberFormat="1" applyFont="1" applyBorder="1" applyAlignment="1">
      <alignment horizontal="center" vertical="center"/>
    </xf>
    <xf numFmtId="168" fontId="9" fillId="0" borderId="16" xfId="1" applyNumberFormat="1" applyFont="1" applyBorder="1" applyAlignment="1">
      <alignment horizontal="center" vertical="center"/>
    </xf>
    <xf numFmtId="14" fontId="4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64" fontId="11" fillId="2" borderId="22" xfId="1" applyFont="1" applyFill="1" applyBorder="1" applyAlignment="1">
      <alignment horizontal="center" vertical="center"/>
    </xf>
    <xf numFmtId="164" fontId="4" fillId="2" borderId="17" xfId="1" applyFont="1" applyFill="1" applyBorder="1" applyAlignment="1">
      <alignment horizontal="center" vertical="center"/>
    </xf>
    <xf numFmtId="2" fontId="4" fillId="0" borderId="0" xfId="1" applyNumberFormat="1" applyFont="1" applyBorder="1" applyAlignment="1">
      <alignment horizontal="center" vertical="center" wrapText="1"/>
    </xf>
    <xf numFmtId="2" fontId="4" fillId="0" borderId="25" xfId="1" applyNumberFormat="1" applyFont="1" applyBorder="1" applyAlignment="1">
      <alignment horizontal="center" vertical="center" wrapText="1"/>
    </xf>
    <xf numFmtId="2" fontId="1" fillId="0" borderId="26" xfId="1" applyNumberFormat="1" applyBorder="1" applyAlignment="1">
      <alignment horizontal="center"/>
    </xf>
    <xf numFmtId="164" fontId="11" fillId="2" borderId="24" xfId="1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 wrapText="1"/>
    </xf>
    <xf numFmtId="167" fontId="11" fillId="0" borderId="27" xfId="1" applyNumberFormat="1" applyFont="1" applyBorder="1" applyAlignment="1">
      <alignment horizontal="center" vertical="center"/>
    </xf>
    <xf numFmtId="164" fontId="11" fillId="0" borderId="27" xfId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14" fontId="4" fillId="0" borderId="14" xfId="0" applyNumberFormat="1" applyFont="1" applyBorder="1" applyAlignment="1">
      <alignment vertical="center"/>
    </xf>
    <xf numFmtId="0" fontId="16" fillId="0" borderId="8" xfId="0" applyFont="1" applyBorder="1" applyAlignment="1">
      <alignment horizontal="center" vertical="center" wrapText="1"/>
    </xf>
    <xf numFmtId="168" fontId="4" fillId="0" borderId="4" xfId="1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168" fontId="10" fillId="0" borderId="4" xfId="0" applyNumberFormat="1" applyFont="1" applyBorder="1" applyAlignment="1">
      <alignment horizontal="center" vertical="center" wrapText="1"/>
    </xf>
    <xf numFmtId="168" fontId="9" fillId="6" borderId="17" xfId="1" applyNumberFormat="1" applyFont="1" applyFill="1" applyBorder="1" applyAlignment="1">
      <alignment horizontal="center" vertical="center"/>
    </xf>
    <xf numFmtId="168" fontId="4" fillId="0" borderId="13" xfId="0" applyNumberFormat="1" applyFont="1" applyBorder="1" applyAlignment="1">
      <alignment horizontal="right" vertical="center"/>
    </xf>
    <xf numFmtId="168" fontId="4" fillId="0" borderId="14" xfId="0" applyNumberFormat="1" applyFont="1" applyBorder="1" applyAlignment="1">
      <alignment horizontal="right" vertical="center"/>
    </xf>
    <xf numFmtId="168" fontId="9" fillId="0" borderId="16" xfId="0" applyNumberFormat="1" applyFont="1" applyBorder="1" applyAlignment="1">
      <alignment horizontal="right" vertical="center"/>
    </xf>
    <xf numFmtId="168" fontId="14" fillId="0" borderId="6" xfId="0" applyNumberFormat="1" applyFont="1" applyBorder="1" applyAlignment="1">
      <alignment horizontal="center" vertical="center"/>
    </xf>
    <xf numFmtId="168" fontId="20" fillId="0" borderId="1" xfId="1" applyNumberFormat="1" applyFont="1" applyBorder="1" applyAlignment="1">
      <alignment horizontal="center" vertical="center" wrapText="1"/>
    </xf>
    <xf numFmtId="168" fontId="20" fillId="0" borderId="27" xfId="1" applyNumberFormat="1" applyFont="1" applyBorder="1" applyAlignment="1">
      <alignment horizontal="center" vertical="center"/>
    </xf>
    <xf numFmtId="168" fontId="20" fillId="0" borderId="0" xfId="1" applyNumberFormat="1" applyFont="1" applyAlignment="1">
      <alignment horizontal="center"/>
    </xf>
    <xf numFmtId="168" fontId="16" fillId="0" borderId="6" xfId="0" applyNumberFormat="1" applyFont="1" applyBorder="1" applyAlignment="1">
      <alignment horizontal="center" vertical="center"/>
    </xf>
    <xf numFmtId="168" fontId="20" fillId="0" borderId="27" xfId="1" applyNumberFormat="1" applyFont="1" applyBorder="1" applyAlignment="1">
      <alignment horizontal="center"/>
    </xf>
    <xf numFmtId="168" fontId="0" fillId="0" borderId="0" xfId="0" applyNumberFormat="1"/>
    <xf numFmtId="168" fontId="11" fillId="0" borderId="0" xfId="0" applyNumberFormat="1" applyFont="1"/>
    <xf numFmtId="14" fontId="4" fillId="0" borderId="29" xfId="0" applyNumberFormat="1" applyFont="1" applyBorder="1" applyAlignment="1">
      <alignment horizontal="center" vertical="center"/>
    </xf>
    <xf numFmtId="14" fontId="4" fillId="0" borderId="36" xfId="0" applyNumberFormat="1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64" fontId="9" fillId="0" borderId="23" xfId="1" applyFont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 wrapText="1"/>
    </xf>
    <xf numFmtId="164" fontId="9" fillId="0" borderId="11" xfId="1" applyFont="1" applyBorder="1" applyAlignment="1">
      <alignment horizontal="center" vertical="center" wrapText="1"/>
    </xf>
    <xf numFmtId="164" fontId="9" fillId="0" borderId="12" xfId="1" applyFont="1" applyBorder="1" applyAlignment="1">
      <alignment horizontal="center" vertical="center" wrapText="1"/>
    </xf>
    <xf numFmtId="164" fontId="9" fillId="0" borderId="6" xfId="1" applyFont="1" applyBorder="1" applyAlignment="1">
      <alignment horizontal="center" vertical="center" wrapText="1"/>
    </xf>
    <xf numFmtId="164" fontId="9" fillId="0" borderId="18" xfId="1" applyFont="1" applyBorder="1" applyAlignment="1">
      <alignment horizontal="center" vertical="center" wrapText="1"/>
    </xf>
    <xf numFmtId="164" fontId="9" fillId="0" borderId="13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4" borderId="0" xfId="0" applyFont="1" applyFill="1" applyAlignment="1">
      <alignment horizontal="center" wrapText="1"/>
    </xf>
    <xf numFmtId="0" fontId="15" fillId="3" borderId="8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168" fontId="4" fillId="0" borderId="30" xfId="0" applyNumberFormat="1" applyFont="1" applyBorder="1" applyAlignment="1">
      <alignment horizontal="right" vertical="center"/>
    </xf>
    <xf numFmtId="168" fontId="4" fillId="0" borderId="31" xfId="0" applyNumberFormat="1" applyFont="1" applyBorder="1" applyAlignment="1">
      <alignment horizontal="right" vertical="center"/>
    </xf>
    <xf numFmtId="168" fontId="4" fillId="0" borderId="32" xfId="0" applyNumberFormat="1" applyFont="1" applyBorder="1" applyAlignment="1">
      <alignment horizontal="right" vertical="center"/>
    </xf>
    <xf numFmtId="168" fontId="20" fillId="0" borderId="30" xfId="1" applyNumberFormat="1" applyFont="1" applyBorder="1" applyAlignment="1">
      <alignment horizontal="center" vertical="center" wrapText="1"/>
    </xf>
    <xf numFmtId="168" fontId="20" fillId="0" borderId="31" xfId="1" applyNumberFormat="1" applyFont="1" applyBorder="1" applyAlignment="1">
      <alignment horizontal="center" vertical="center" wrapText="1"/>
    </xf>
    <xf numFmtId="168" fontId="20" fillId="0" borderId="30" xfId="1" applyNumberFormat="1" applyFont="1" applyBorder="1" applyAlignment="1">
      <alignment horizontal="center" vertical="center"/>
    </xf>
    <xf numFmtId="168" fontId="20" fillId="0" borderId="32" xfId="1" applyNumberFormat="1" applyFont="1" applyBorder="1" applyAlignment="1">
      <alignment horizontal="center" vertical="center"/>
    </xf>
    <xf numFmtId="168" fontId="20" fillId="0" borderId="31" xfId="1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4" fontId="18" fillId="0" borderId="0" xfId="1" applyFont="1" applyAlignment="1">
      <alignment horizontal="center" vertical="center"/>
    </xf>
    <xf numFmtId="164" fontId="9" fillId="4" borderId="19" xfId="1" applyFont="1" applyFill="1" applyBorder="1" applyAlignment="1">
      <alignment horizontal="center" vertical="center" wrapText="1"/>
    </xf>
    <xf numFmtId="164" fontId="9" fillId="4" borderId="20" xfId="1" applyFont="1" applyFill="1" applyBorder="1" applyAlignment="1">
      <alignment horizontal="center" vertical="center" wrapText="1"/>
    </xf>
    <xf numFmtId="164" fontId="6" fillId="0" borderId="8" xfId="1" applyFont="1" applyBorder="1" applyAlignment="1">
      <alignment horizontal="center" vertical="center"/>
    </xf>
    <xf numFmtId="164" fontId="6" fillId="0" borderId="9" xfId="1" applyFont="1" applyBorder="1" applyAlignment="1">
      <alignment horizontal="center" vertical="center"/>
    </xf>
    <xf numFmtId="164" fontId="8" fillId="0" borderId="0" xfId="1" applyFont="1" applyAlignment="1">
      <alignment horizontal="left" vertical="center"/>
    </xf>
    <xf numFmtId="164" fontId="9" fillId="0" borderId="21" xfId="1" applyFont="1" applyBorder="1" applyAlignment="1">
      <alignment horizontal="center" vertical="center" wrapText="1"/>
    </xf>
    <xf numFmtId="164" fontId="9" fillId="0" borderId="15" xfId="1" applyFont="1" applyBorder="1" applyAlignment="1">
      <alignment horizontal="center" vertical="center" wrapText="1"/>
    </xf>
    <xf numFmtId="164" fontId="9" fillId="0" borderId="5" xfId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164" fontId="9" fillId="0" borderId="4" xfId="1" applyFont="1" applyBorder="1" applyAlignment="1">
      <alignment horizontal="center" vertical="center" wrapText="1"/>
    </xf>
    <xf numFmtId="164" fontId="9" fillId="0" borderId="28" xfId="1" applyFont="1" applyBorder="1" applyAlignment="1">
      <alignment horizontal="center" vertical="center" wrapText="1"/>
    </xf>
    <xf numFmtId="164" fontId="9" fillId="0" borderId="14" xfId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/>
    </xf>
    <xf numFmtId="168" fontId="16" fillId="0" borderId="33" xfId="0" applyNumberFormat="1" applyFont="1" applyBorder="1" applyAlignment="1">
      <alignment horizontal="center" vertical="center"/>
    </xf>
    <xf numFmtId="168" fontId="16" fillId="0" borderId="34" xfId="0" applyNumberFormat="1" applyFont="1" applyBorder="1" applyAlignment="1">
      <alignment horizontal="center" vertical="center"/>
    </xf>
    <xf numFmtId="168" fontId="16" fillId="0" borderId="35" xfId="0" applyNumberFormat="1" applyFont="1" applyBorder="1" applyAlignment="1">
      <alignment horizontal="center" vertical="center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N46"/>
  <sheetViews>
    <sheetView tabSelected="1" topLeftCell="A13" workbookViewId="0">
      <selection activeCell="K19" sqref="K19"/>
    </sheetView>
  </sheetViews>
  <sheetFormatPr baseColWidth="10" defaultColWidth="11" defaultRowHeight="15" x14ac:dyDescent="0.25"/>
  <cols>
    <col min="1" max="1" width="11" style="1"/>
    <col min="2" max="2" width="39.375" customWidth="1"/>
    <col min="3" max="3" width="15.125" customWidth="1"/>
    <col min="5" max="5" width="9.875" style="4" customWidth="1"/>
    <col min="6" max="6" width="11.625" style="4" customWidth="1"/>
    <col min="7" max="7" width="13.5" style="4" customWidth="1"/>
    <col min="8" max="8" width="10.25" style="4" customWidth="1"/>
    <col min="9" max="10" width="9.875" style="4" customWidth="1"/>
    <col min="11" max="11" width="9.875" style="21" customWidth="1"/>
    <col min="12" max="12" width="13.125" style="2" customWidth="1"/>
    <col min="13" max="13" width="12.375" style="2" customWidth="1"/>
    <col min="14" max="14" width="12.375" style="2" hidden="1" customWidth="1"/>
    <col min="15" max="15" width="12.375" style="2" customWidth="1"/>
    <col min="16" max="17" width="9.875" style="16" customWidth="1"/>
    <col min="18" max="18" width="9.875" style="21" customWidth="1"/>
    <col min="19" max="19" width="19.75" style="16" customWidth="1"/>
    <col min="20" max="1025" width="9.875" style="2" customWidth="1"/>
    <col min="1026" max="1026" width="11" customWidth="1"/>
  </cols>
  <sheetData>
    <row r="1" spans="1:1025" ht="28.15" customHeight="1" x14ac:dyDescent="0.25">
      <c r="A1" s="92" t="s">
        <v>22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spans="1:1025" ht="33" customHeight="1" x14ac:dyDescent="0.25">
      <c r="A2" s="97" t="s">
        <v>23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2"/>
      <c r="R2" s="2"/>
    </row>
    <row r="3" spans="1:1025" ht="30" customHeight="1" x14ac:dyDescent="0.25">
      <c r="A3" s="97" t="s">
        <v>24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2"/>
      <c r="R3" s="2"/>
    </row>
    <row r="4" spans="1:1025" ht="23.45" customHeight="1" thickBot="1" x14ac:dyDescent="0.3">
      <c r="A4" s="97" t="s">
        <v>25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2"/>
      <c r="R4" s="2"/>
    </row>
    <row r="5" spans="1:1025" s="6" customFormat="1" ht="40.15" customHeight="1" thickTop="1" x14ac:dyDescent="0.25">
      <c r="A5" s="103" t="s">
        <v>0</v>
      </c>
      <c r="B5" s="103" t="s">
        <v>1</v>
      </c>
      <c r="C5" s="103" t="s">
        <v>2</v>
      </c>
      <c r="D5" s="100" t="s">
        <v>3</v>
      </c>
      <c r="E5" s="73" t="s">
        <v>52</v>
      </c>
      <c r="F5" s="74"/>
      <c r="G5" s="75" t="s">
        <v>54</v>
      </c>
      <c r="H5" s="76" t="s">
        <v>55</v>
      </c>
      <c r="I5" s="93" t="s">
        <v>15</v>
      </c>
      <c r="J5" s="94"/>
      <c r="K5" s="98" t="s">
        <v>14</v>
      </c>
      <c r="L5" s="100" t="s">
        <v>12</v>
      </c>
      <c r="M5" s="75"/>
      <c r="N5" s="71"/>
      <c r="O5" s="76" t="s">
        <v>56</v>
      </c>
      <c r="P5" s="101" t="s">
        <v>15</v>
      </c>
      <c r="Q5" s="102"/>
      <c r="R5" s="104" t="s">
        <v>14</v>
      </c>
      <c r="S5" s="95" t="s">
        <v>18</v>
      </c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</row>
    <row r="6" spans="1:1025" s="6" customFormat="1" ht="38.25" x14ac:dyDescent="0.25">
      <c r="A6" s="103"/>
      <c r="B6" s="103"/>
      <c r="C6" s="103"/>
      <c r="D6" s="100"/>
      <c r="E6" s="32" t="s">
        <v>51</v>
      </c>
      <c r="F6" s="33" t="s">
        <v>53</v>
      </c>
      <c r="G6" s="75"/>
      <c r="H6" s="77"/>
      <c r="I6" s="12" t="s">
        <v>16</v>
      </c>
      <c r="J6" s="12" t="s">
        <v>17</v>
      </c>
      <c r="K6" s="99"/>
      <c r="L6" s="7" t="s">
        <v>4</v>
      </c>
      <c r="M6" s="8" t="s">
        <v>50</v>
      </c>
      <c r="N6" s="72"/>
      <c r="O6" s="77"/>
      <c r="P6" s="14" t="s">
        <v>19</v>
      </c>
      <c r="Q6" s="14" t="s">
        <v>17</v>
      </c>
      <c r="R6" s="105"/>
      <c r="S6" s="96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</row>
    <row r="7" spans="1:1025" ht="24.95" customHeight="1" x14ac:dyDescent="0.25">
      <c r="A7" s="107" t="s">
        <v>5</v>
      </c>
      <c r="B7" s="3" t="s">
        <v>32</v>
      </c>
      <c r="C7" s="30">
        <v>3300</v>
      </c>
      <c r="D7" s="34">
        <v>3300</v>
      </c>
      <c r="E7" s="56">
        <v>1650</v>
      </c>
      <c r="F7" s="57">
        <v>1650</v>
      </c>
      <c r="G7" s="113">
        <f>SUM(E7+F7)+(E8+F8)</f>
        <v>4700</v>
      </c>
      <c r="H7" s="82">
        <f>SUM(E7:E8)</f>
        <v>2050</v>
      </c>
      <c r="I7" s="80">
        <v>8688</v>
      </c>
      <c r="J7" s="80">
        <v>17948</v>
      </c>
      <c r="K7" s="67">
        <v>45234</v>
      </c>
      <c r="L7" s="85"/>
      <c r="M7" s="60"/>
      <c r="N7" s="42">
        <f t="shared" ref="N7:N20" si="0">((L7/D7)*(H7+F7))-H7</f>
        <v>-2050</v>
      </c>
      <c r="O7" s="43">
        <f t="shared" ref="O7:O20" ca="1" si="1">IF(O7&gt;F7,F7,O7)</f>
        <v>0</v>
      </c>
      <c r="P7" s="13"/>
      <c r="Q7" s="13"/>
      <c r="R7" s="49"/>
      <c r="S7" s="47"/>
    </row>
    <row r="8" spans="1:1025" ht="24.95" customHeight="1" x14ac:dyDescent="0.25">
      <c r="A8" s="108"/>
      <c r="B8" s="3" t="s">
        <v>33</v>
      </c>
      <c r="C8" s="30">
        <v>4000</v>
      </c>
      <c r="D8" s="34">
        <v>4000</v>
      </c>
      <c r="E8" s="56">
        <v>400</v>
      </c>
      <c r="F8" s="57">
        <v>1000</v>
      </c>
      <c r="G8" s="114"/>
      <c r="H8" s="83"/>
      <c r="I8" s="81"/>
      <c r="J8" s="81"/>
      <c r="K8" s="70"/>
      <c r="L8" s="86"/>
      <c r="M8" s="60"/>
      <c r="N8" s="42">
        <f t="shared" si="0"/>
        <v>0</v>
      </c>
      <c r="O8" s="43">
        <f t="shared" ca="1" si="1"/>
        <v>0</v>
      </c>
      <c r="P8" s="13"/>
      <c r="Q8" s="13"/>
      <c r="R8" s="39"/>
      <c r="S8" s="47"/>
    </row>
    <row r="9" spans="1:1025" ht="24.95" customHeight="1" x14ac:dyDescent="0.25">
      <c r="A9" s="11" t="s">
        <v>7</v>
      </c>
      <c r="B9" s="3" t="s">
        <v>30</v>
      </c>
      <c r="C9" s="31">
        <v>45000</v>
      </c>
      <c r="D9" s="35">
        <v>43000</v>
      </c>
      <c r="E9" s="56">
        <v>7125</v>
      </c>
      <c r="F9" s="57">
        <v>10500</v>
      </c>
      <c r="G9" s="63">
        <f t="shared" ref="G9:G16" si="2">SUM(E9+F9)</f>
        <v>17625</v>
      </c>
      <c r="H9" s="56">
        <f>E9</f>
        <v>7125</v>
      </c>
      <c r="I9" s="13">
        <v>8792</v>
      </c>
      <c r="J9" s="13">
        <v>16577</v>
      </c>
      <c r="K9" s="38">
        <v>45217</v>
      </c>
      <c r="L9" s="61"/>
      <c r="M9" s="60"/>
      <c r="N9" s="42">
        <f t="shared" si="0"/>
        <v>-7125</v>
      </c>
      <c r="O9" s="43">
        <f t="shared" ca="1" si="1"/>
        <v>0</v>
      </c>
      <c r="P9" s="13"/>
      <c r="Q9" s="13"/>
      <c r="R9" s="38"/>
      <c r="S9" s="47"/>
    </row>
    <row r="10" spans="1:1025" ht="24.95" customHeight="1" x14ac:dyDescent="0.25">
      <c r="A10" s="107" t="s">
        <v>8</v>
      </c>
      <c r="B10" s="3" t="s">
        <v>29</v>
      </c>
      <c r="C10" s="31">
        <v>5900</v>
      </c>
      <c r="D10" s="35">
        <v>5900</v>
      </c>
      <c r="E10" s="56">
        <v>1010</v>
      </c>
      <c r="F10" s="57">
        <v>1900</v>
      </c>
      <c r="G10" s="113">
        <f>SUM(E10:E14,F10:F14)</f>
        <v>13675</v>
      </c>
      <c r="H10" s="84">
        <f>SUM(E10:E14)</f>
        <v>5250</v>
      </c>
      <c r="I10" s="80">
        <v>8794</v>
      </c>
      <c r="J10" s="80">
        <v>16580</v>
      </c>
      <c r="K10" s="67">
        <v>45217</v>
      </c>
      <c r="L10" s="87"/>
      <c r="M10" s="60"/>
      <c r="N10" s="42">
        <f t="shared" si="0"/>
        <v>-5250</v>
      </c>
      <c r="O10" s="43">
        <f t="shared" ca="1" si="1"/>
        <v>0</v>
      </c>
      <c r="P10" s="13"/>
      <c r="Q10" s="13"/>
      <c r="R10" s="50"/>
      <c r="S10" s="47"/>
    </row>
    <row r="11" spans="1:1025" ht="24.95" customHeight="1" x14ac:dyDescent="0.25">
      <c r="A11" s="109"/>
      <c r="B11" s="3" t="s">
        <v>31</v>
      </c>
      <c r="C11" s="31">
        <v>4970</v>
      </c>
      <c r="D11" s="35">
        <v>3470</v>
      </c>
      <c r="E11" s="56">
        <v>825</v>
      </c>
      <c r="F11" s="57">
        <v>1400</v>
      </c>
      <c r="G11" s="115"/>
      <c r="H11" s="84"/>
      <c r="I11" s="112"/>
      <c r="J11" s="112"/>
      <c r="K11" s="68"/>
      <c r="L11" s="88"/>
      <c r="M11" s="60"/>
      <c r="N11" s="42">
        <f t="shared" si="0"/>
        <v>0</v>
      </c>
      <c r="O11" s="43">
        <f t="shared" ca="1" si="1"/>
        <v>0</v>
      </c>
      <c r="P11" s="13"/>
      <c r="Q11" s="13"/>
      <c r="R11" s="49"/>
      <c r="S11" s="47"/>
    </row>
    <row r="12" spans="1:1025" ht="24.95" customHeight="1" x14ac:dyDescent="0.25">
      <c r="A12" s="109"/>
      <c r="B12" s="3" t="s">
        <v>34</v>
      </c>
      <c r="C12" s="31">
        <v>1250</v>
      </c>
      <c r="D12" s="35">
        <v>1000</v>
      </c>
      <c r="E12" s="56">
        <v>265</v>
      </c>
      <c r="F12" s="57">
        <v>350</v>
      </c>
      <c r="G12" s="115"/>
      <c r="H12" s="84"/>
      <c r="I12" s="112"/>
      <c r="J12" s="112"/>
      <c r="K12" s="68"/>
      <c r="L12" s="88"/>
      <c r="M12" s="60"/>
      <c r="N12" s="42">
        <f t="shared" si="0"/>
        <v>0</v>
      </c>
      <c r="O12" s="43">
        <f t="shared" ca="1" si="1"/>
        <v>0</v>
      </c>
      <c r="P12" s="13"/>
      <c r="Q12" s="13"/>
      <c r="R12" s="49"/>
      <c r="S12" s="47"/>
    </row>
    <row r="13" spans="1:1025" ht="24.95" customHeight="1" x14ac:dyDescent="0.25">
      <c r="A13" s="109"/>
      <c r="B13" s="3" t="s">
        <v>39</v>
      </c>
      <c r="C13" s="31">
        <v>9150</v>
      </c>
      <c r="D13" s="35">
        <v>5750</v>
      </c>
      <c r="E13" s="56">
        <v>2100</v>
      </c>
      <c r="F13" s="57">
        <v>2875</v>
      </c>
      <c r="G13" s="115"/>
      <c r="H13" s="84"/>
      <c r="I13" s="112"/>
      <c r="J13" s="112"/>
      <c r="K13" s="68"/>
      <c r="L13" s="88"/>
      <c r="M13" s="60"/>
      <c r="N13" s="42">
        <f t="shared" si="0"/>
        <v>0</v>
      </c>
      <c r="O13" s="43">
        <f t="shared" ca="1" si="1"/>
        <v>0</v>
      </c>
      <c r="P13" s="13"/>
      <c r="Q13" s="13"/>
      <c r="R13" s="49"/>
      <c r="S13" s="48"/>
    </row>
    <row r="14" spans="1:1025" ht="24.95" customHeight="1" x14ac:dyDescent="0.25">
      <c r="A14" s="108"/>
      <c r="B14" s="3" t="s">
        <v>41</v>
      </c>
      <c r="C14" s="31">
        <v>8650</v>
      </c>
      <c r="D14" s="35">
        <v>8100</v>
      </c>
      <c r="E14" s="56">
        <v>1050</v>
      </c>
      <c r="F14" s="57">
        <v>1900</v>
      </c>
      <c r="G14" s="114"/>
      <c r="H14" s="83"/>
      <c r="I14" s="81"/>
      <c r="J14" s="81"/>
      <c r="K14" s="69"/>
      <c r="L14" s="89"/>
      <c r="M14" s="60"/>
      <c r="N14" s="42">
        <f t="shared" si="0"/>
        <v>0</v>
      </c>
      <c r="O14" s="43">
        <f t="shared" ca="1" si="1"/>
        <v>0</v>
      </c>
      <c r="P14" s="13"/>
      <c r="Q14" s="13"/>
      <c r="R14" s="49"/>
      <c r="S14" s="47"/>
    </row>
    <row r="15" spans="1:1025" ht="24.95" customHeight="1" x14ac:dyDescent="0.25">
      <c r="A15" s="27" t="s">
        <v>35</v>
      </c>
      <c r="B15" s="3" t="s">
        <v>36</v>
      </c>
      <c r="C15" s="31">
        <v>2000</v>
      </c>
      <c r="D15" s="35">
        <v>2000</v>
      </c>
      <c r="E15" s="56">
        <v>562.5</v>
      </c>
      <c r="F15" s="57">
        <v>750</v>
      </c>
      <c r="G15" s="63">
        <f t="shared" si="2"/>
        <v>1312.5</v>
      </c>
      <c r="H15" s="56">
        <f>E15</f>
        <v>562.5</v>
      </c>
      <c r="I15" s="13"/>
      <c r="J15" s="13"/>
      <c r="K15" s="39"/>
      <c r="L15" s="64"/>
      <c r="M15" s="60"/>
      <c r="N15" s="42">
        <f t="shared" si="0"/>
        <v>-562.5</v>
      </c>
      <c r="O15" s="43">
        <f t="shared" ca="1" si="1"/>
        <v>0</v>
      </c>
      <c r="P15" s="13"/>
      <c r="Q15" s="13"/>
      <c r="R15" s="39"/>
      <c r="S15" s="47"/>
    </row>
    <row r="16" spans="1:1025" ht="24.95" customHeight="1" x14ac:dyDescent="0.25">
      <c r="A16" s="11" t="s">
        <v>6</v>
      </c>
      <c r="B16" s="3" t="s">
        <v>40</v>
      </c>
      <c r="C16" s="31">
        <v>3540</v>
      </c>
      <c r="D16" s="35">
        <v>3540</v>
      </c>
      <c r="E16" s="56">
        <v>600</v>
      </c>
      <c r="F16" s="57">
        <v>1000</v>
      </c>
      <c r="G16" s="63">
        <f t="shared" si="2"/>
        <v>1600</v>
      </c>
      <c r="H16" s="56">
        <f>E16</f>
        <v>600</v>
      </c>
      <c r="I16" s="13">
        <v>8789</v>
      </c>
      <c r="J16" s="13">
        <v>16569</v>
      </c>
      <c r="K16" s="38">
        <v>45198</v>
      </c>
      <c r="L16" s="64"/>
      <c r="M16" s="60"/>
      <c r="N16" s="42">
        <f t="shared" si="0"/>
        <v>-600</v>
      </c>
      <c r="O16" s="43">
        <f t="shared" ca="1" si="1"/>
        <v>0</v>
      </c>
      <c r="P16" s="15"/>
      <c r="Q16" s="15"/>
      <c r="R16" s="38"/>
      <c r="S16" s="47"/>
    </row>
    <row r="17" spans="1:1028" ht="24.95" customHeight="1" x14ac:dyDescent="0.25">
      <c r="A17" s="107" t="s">
        <v>10</v>
      </c>
      <c r="B17" s="3" t="s">
        <v>45</v>
      </c>
      <c r="C17" s="31">
        <v>3386</v>
      </c>
      <c r="D17" s="35">
        <v>2720</v>
      </c>
      <c r="E17" s="56">
        <v>720</v>
      </c>
      <c r="F17" s="57">
        <v>797</v>
      </c>
      <c r="G17" s="113">
        <f>SUM(E17:E18,F17:F18)</f>
        <v>3209</v>
      </c>
      <c r="H17" s="82">
        <f>SUM(E17:E18)</f>
        <v>1523</v>
      </c>
      <c r="I17" s="80">
        <v>8790</v>
      </c>
      <c r="J17" s="80">
        <v>16570</v>
      </c>
      <c r="K17" s="67">
        <v>45198</v>
      </c>
      <c r="L17" s="87"/>
      <c r="M17" s="60"/>
      <c r="N17" s="42">
        <f t="shared" si="0"/>
        <v>-1523</v>
      </c>
      <c r="O17" s="43">
        <f t="shared" ca="1" si="1"/>
        <v>0</v>
      </c>
      <c r="P17" s="19"/>
      <c r="Q17" s="19"/>
      <c r="R17" s="49"/>
      <c r="S17" s="47"/>
    </row>
    <row r="18" spans="1:1028" ht="24.95" customHeight="1" x14ac:dyDescent="0.25">
      <c r="A18" s="108"/>
      <c r="B18" s="3" t="s">
        <v>48</v>
      </c>
      <c r="C18" s="31">
        <v>5222</v>
      </c>
      <c r="D18" s="35">
        <v>3742</v>
      </c>
      <c r="E18" s="56">
        <v>803</v>
      </c>
      <c r="F18" s="57">
        <v>889</v>
      </c>
      <c r="G18" s="114"/>
      <c r="H18" s="83"/>
      <c r="I18" s="81"/>
      <c r="J18" s="81"/>
      <c r="K18" s="70"/>
      <c r="L18" s="89"/>
      <c r="M18" s="60"/>
      <c r="N18" s="42">
        <f t="shared" si="0"/>
        <v>0</v>
      </c>
      <c r="O18" s="43">
        <f t="shared" ca="1" si="1"/>
        <v>0</v>
      </c>
      <c r="P18" s="19"/>
      <c r="Q18" s="19"/>
      <c r="R18" s="39"/>
      <c r="S18" s="47"/>
    </row>
    <row r="19" spans="1:1028" ht="24.95" customHeight="1" x14ac:dyDescent="0.25">
      <c r="A19" s="46" t="s">
        <v>9</v>
      </c>
      <c r="B19" s="3" t="s">
        <v>44</v>
      </c>
      <c r="C19" s="31">
        <v>1800</v>
      </c>
      <c r="D19" s="35">
        <v>1600</v>
      </c>
      <c r="E19" s="56">
        <v>675</v>
      </c>
      <c r="F19" s="57">
        <v>800</v>
      </c>
      <c r="G19" s="63">
        <f t="shared" ref="G19:G21" si="3">SUM(E19+F19)</f>
        <v>1475</v>
      </c>
      <c r="H19" s="56">
        <f>E19</f>
        <v>675</v>
      </c>
      <c r="I19" s="13">
        <v>8791</v>
      </c>
      <c r="J19" s="13">
        <v>16571</v>
      </c>
      <c r="K19" s="38">
        <v>45198</v>
      </c>
      <c r="L19" s="61"/>
      <c r="M19" s="60"/>
      <c r="N19" s="42">
        <f t="shared" si="0"/>
        <v>-675</v>
      </c>
      <c r="O19" s="43">
        <f t="shared" ca="1" si="1"/>
        <v>0</v>
      </c>
      <c r="P19" s="19"/>
      <c r="Q19" s="19"/>
      <c r="R19" s="38"/>
      <c r="S19" s="47"/>
    </row>
    <row r="20" spans="1:1028" ht="24.95" customHeight="1" x14ac:dyDescent="0.25">
      <c r="A20" s="11" t="s">
        <v>37</v>
      </c>
      <c r="B20" s="3" t="s">
        <v>38</v>
      </c>
      <c r="C20" s="31">
        <v>1810</v>
      </c>
      <c r="D20" s="35">
        <v>1810</v>
      </c>
      <c r="E20" s="56">
        <v>101</v>
      </c>
      <c r="F20" s="57">
        <v>905</v>
      </c>
      <c r="G20" s="63">
        <f t="shared" si="3"/>
        <v>1006</v>
      </c>
      <c r="H20" s="56">
        <f>E20</f>
        <v>101</v>
      </c>
      <c r="I20" s="13">
        <v>8910</v>
      </c>
      <c r="J20" s="13">
        <v>16600</v>
      </c>
      <c r="K20" s="38">
        <v>45218</v>
      </c>
      <c r="L20" s="61"/>
      <c r="M20" s="60"/>
      <c r="N20" s="42">
        <f t="shared" si="0"/>
        <v>-101</v>
      </c>
      <c r="O20" s="43">
        <f t="shared" ca="1" si="1"/>
        <v>0</v>
      </c>
      <c r="P20" s="19"/>
      <c r="Q20" s="19"/>
      <c r="R20" s="39"/>
      <c r="S20" s="47"/>
    </row>
    <row r="21" spans="1:1028" ht="15.75" thickBot="1" x14ac:dyDescent="0.3">
      <c r="C21" s="28">
        <f>SUM(C7:C20)</f>
        <v>99978</v>
      </c>
      <c r="D21" s="36">
        <f>SUM(D7:D20)</f>
        <v>89932</v>
      </c>
      <c r="E21" s="37">
        <f>SUM(E7:E20)</f>
        <v>17886.5</v>
      </c>
      <c r="F21" s="55">
        <f>SUM(F7:F20)</f>
        <v>26716</v>
      </c>
      <c r="G21" s="59">
        <f t="shared" si="3"/>
        <v>44602.5</v>
      </c>
      <c r="H21" s="58">
        <f>SUM(H7:H20)</f>
        <v>17886.5</v>
      </c>
      <c r="I21" s="40"/>
      <c r="J21" s="40"/>
      <c r="K21" s="41"/>
      <c r="L21" s="62"/>
      <c r="M21" s="62"/>
      <c r="N21" s="29"/>
      <c r="O21" s="44">
        <f ca="1">SUM(O7:O20)</f>
        <v>0</v>
      </c>
      <c r="P21" s="45"/>
      <c r="Q21" s="45"/>
      <c r="R21" s="41"/>
    </row>
    <row r="22" spans="1:1028" ht="15.75" thickTop="1" x14ac:dyDescent="0.25"/>
    <row r="23" spans="1:1028" s="18" customFormat="1" ht="14.25" customHeight="1" x14ac:dyDescent="0.2">
      <c r="A23" s="79" t="s">
        <v>20</v>
      </c>
      <c r="B23" s="25" t="s">
        <v>26</v>
      </c>
      <c r="C23" s="26">
        <f>F21</f>
        <v>26716</v>
      </c>
      <c r="D23" s="65">
        <f>0.4*C23</f>
        <v>10686.400000000001</v>
      </c>
      <c r="E23" s="24"/>
      <c r="F23" s="24"/>
      <c r="G23" s="24"/>
      <c r="H23" s="24"/>
      <c r="I23" s="23" t="s">
        <v>21</v>
      </c>
      <c r="J23" s="16"/>
      <c r="K23"/>
      <c r="L23" s="20"/>
      <c r="M23" s="20"/>
      <c r="N23" s="20"/>
      <c r="O23" s="20"/>
      <c r="P23" s="16"/>
      <c r="Q23" s="16"/>
      <c r="R23" s="16"/>
      <c r="S23" s="16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20"/>
      <c r="IP23" s="20"/>
      <c r="IQ23" s="20"/>
      <c r="IR23" s="20"/>
      <c r="IS23" s="20"/>
      <c r="IT23" s="20"/>
      <c r="IU23" s="20"/>
      <c r="IV23" s="20"/>
      <c r="IW23" s="20"/>
      <c r="IX23" s="20"/>
      <c r="IY23" s="20"/>
      <c r="IZ23" s="20"/>
      <c r="JA23" s="20"/>
      <c r="JB23" s="20"/>
      <c r="JC23" s="20"/>
      <c r="JD23" s="20"/>
      <c r="JE23" s="20"/>
      <c r="JF23" s="20"/>
      <c r="JG23" s="20"/>
      <c r="JH23" s="20"/>
      <c r="JI23" s="20"/>
      <c r="JJ23" s="20"/>
      <c r="JK23" s="20"/>
      <c r="JL23" s="20"/>
      <c r="JM23" s="20"/>
      <c r="JN23" s="20"/>
      <c r="JO23" s="20"/>
      <c r="JP23" s="20"/>
      <c r="JQ23" s="20"/>
      <c r="JR23" s="20"/>
      <c r="JS23" s="20"/>
      <c r="JT23" s="20"/>
      <c r="JU23" s="20"/>
      <c r="JV23" s="20"/>
      <c r="JW23" s="20"/>
      <c r="JX23" s="20"/>
      <c r="JY23" s="20"/>
      <c r="JZ23" s="20"/>
      <c r="KA23" s="20"/>
      <c r="KB23" s="20"/>
      <c r="KC23" s="20"/>
      <c r="KD23" s="20"/>
      <c r="KE23" s="20"/>
      <c r="KF23" s="20"/>
      <c r="KG23" s="20"/>
      <c r="KH23" s="20"/>
      <c r="KI23" s="20"/>
      <c r="KJ23" s="20"/>
      <c r="KK23" s="20"/>
      <c r="KL23" s="20"/>
      <c r="KM23" s="20"/>
      <c r="KN23" s="20"/>
      <c r="KO23" s="20"/>
      <c r="KP23" s="20"/>
      <c r="KQ23" s="20"/>
      <c r="KR23" s="20"/>
      <c r="KS23" s="20"/>
      <c r="KT23" s="20"/>
      <c r="KU23" s="20"/>
      <c r="KV23" s="20"/>
      <c r="KW23" s="20"/>
      <c r="KX23" s="20"/>
      <c r="KY23" s="20"/>
      <c r="KZ23" s="20"/>
      <c r="LA23" s="20"/>
      <c r="LB23" s="20"/>
      <c r="LC23" s="20"/>
      <c r="LD23" s="20"/>
      <c r="LE23" s="20"/>
      <c r="LF23" s="20"/>
      <c r="LG23" s="20"/>
      <c r="LH23" s="20"/>
      <c r="LI23" s="20"/>
      <c r="LJ23" s="20"/>
      <c r="LK23" s="20"/>
      <c r="LL23" s="20"/>
      <c r="LM23" s="20"/>
      <c r="LN23" s="20"/>
      <c r="LO23" s="20"/>
      <c r="LP23" s="20"/>
      <c r="LQ23" s="20"/>
      <c r="LR23" s="20"/>
      <c r="LS23" s="20"/>
      <c r="LT23" s="20"/>
      <c r="LU23" s="20"/>
      <c r="LV23" s="20"/>
      <c r="LW23" s="20"/>
      <c r="LX23" s="20"/>
      <c r="LY23" s="20"/>
      <c r="LZ23" s="20"/>
      <c r="MA23" s="20"/>
      <c r="MB23" s="20"/>
      <c r="MC23" s="20"/>
      <c r="MD23" s="20"/>
      <c r="ME23" s="20"/>
      <c r="MF23" s="20"/>
      <c r="MG23" s="20"/>
      <c r="MH23" s="20"/>
      <c r="MI23" s="20"/>
      <c r="MJ23" s="20"/>
      <c r="MK23" s="20"/>
      <c r="ML23" s="20"/>
      <c r="MM23" s="20"/>
      <c r="MN23" s="20"/>
      <c r="MO23" s="20"/>
      <c r="MP23" s="20"/>
      <c r="MQ23" s="20"/>
      <c r="MR23" s="20"/>
      <c r="MS23" s="20"/>
      <c r="MT23" s="20"/>
      <c r="MU23" s="20"/>
      <c r="MV23" s="20"/>
      <c r="MW23" s="20"/>
      <c r="MX23" s="20"/>
      <c r="MY23" s="20"/>
      <c r="MZ23" s="20"/>
      <c r="NA23" s="20"/>
      <c r="NB23" s="20"/>
      <c r="NC23" s="20"/>
      <c r="ND23" s="20"/>
      <c r="NE23" s="20"/>
      <c r="NF23" s="20"/>
      <c r="NG23" s="20"/>
      <c r="NH23" s="20"/>
      <c r="NI23" s="20"/>
      <c r="NJ23" s="20"/>
      <c r="NK23" s="20"/>
      <c r="NL23" s="20"/>
      <c r="NM23" s="20"/>
      <c r="NN23" s="20"/>
      <c r="NO23" s="20"/>
      <c r="NP23" s="20"/>
      <c r="NQ23" s="20"/>
      <c r="NR23" s="20"/>
      <c r="NS23" s="20"/>
      <c r="NT23" s="20"/>
      <c r="NU23" s="20"/>
      <c r="NV23" s="20"/>
      <c r="NW23" s="20"/>
      <c r="NX23" s="20"/>
      <c r="NY23" s="20"/>
      <c r="NZ23" s="20"/>
      <c r="OA23" s="20"/>
      <c r="OB23" s="20"/>
      <c r="OC23" s="20"/>
      <c r="OD23" s="20"/>
      <c r="OE23" s="20"/>
      <c r="OF23" s="20"/>
      <c r="OG23" s="20"/>
      <c r="OH23" s="20"/>
      <c r="OI23" s="20"/>
      <c r="OJ23" s="20"/>
      <c r="OK23" s="20"/>
      <c r="OL23" s="20"/>
      <c r="OM23" s="20"/>
      <c r="ON23" s="20"/>
      <c r="OO23" s="20"/>
      <c r="OP23" s="20"/>
      <c r="OQ23" s="20"/>
      <c r="OR23" s="20"/>
      <c r="OS23" s="20"/>
      <c r="OT23" s="20"/>
      <c r="OU23" s="20"/>
      <c r="OV23" s="20"/>
      <c r="OW23" s="20"/>
      <c r="OX23" s="20"/>
      <c r="OY23" s="20"/>
      <c r="OZ23" s="20"/>
      <c r="PA23" s="20"/>
      <c r="PB23" s="20"/>
      <c r="PC23" s="20"/>
      <c r="PD23" s="20"/>
      <c r="PE23" s="20"/>
      <c r="PF23" s="20"/>
      <c r="PG23" s="20"/>
      <c r="PH23" s="20"/>
      <c r="PI23" s="20"/>
      <c r="PJ23" s="20"/>
      <c r="PK23" s="20"/>
      <c r="PL23" s="20"/>
      <c r="PM23" s="20"/>
      <c r="PN23" s="20"/>
      <c r="PO23" s="20"/>
      <c r="PP23" s="20"/>
      <c r="PQ23" s="20"/>
      <c r="PR23" s="20"/>
      <c r="PS23" s="20"/>
      <c r="PT23" s="20"/>
      <c r="PU23" s="20"/>
      <c r="PV23" s="20"/>
      <c r="PW23" s="20"/>
      <c r="PX23" s="20"/>
      <c r="PY23" s="20"/>
      <c r="PZ23" s="20"/>
      <c r="QA23" s="20"/>
      <c r="QB23" s="20"/>
      <c r="QC23" s="20"/>
      <c r="QD23" s="20"/>
      <c r="QE23" s="20"/>
      <c r="QF23" s="20"/>
      <c r="QG23" s="20"/>
      <c r="QH23" s="20"/>
      <c r="QI23" s="20"/>
      <c r="QJ23" s="20"/>
      <c r="QK23" s="20"/>
      <c r="QL23" s="20"/>
      <c r="QM23" s="20"/>
      <c r="QN23" s="20"/>
      <c r="QO23" s="20"/>
      <c r="QP23" s="20"/>
      <c r="QQ23" s="20"/>
      <c r="QR23" s="20"/>
      <c r="QS23" s="20"/>
      <c r="QT23" s="20"/>
      <c r="QU23" s="20"/>
      <c r="QV23" s="20"/>
      <c r="QW23" s="20"/>
      <c r="QX23" s="20"/>
      <c r="QY23" s="20"/>
      <c r="QZ23" s="20"/>
      <c r="RA23" s="20"/>
      <c r="RB23" s="20"/>
      <c r="RC23" s="20"/>
      <c r="RD23" s="20"/>
      <c r="RE23" s="20"/>
      <c r="RF23" s="20"/>
      <c r="RG23" s="20"/>
      <c r="RH23" s="20"/>
      <c r="RI23" s="20"/>
      <c r="RJ23" s="20"/>
      <c r="RK23" s="20"/>
      <c r="RL23" s="20"/>
      <c r="RM23" s="20"/>
      <c r="RN23" s="20"/>
      <c r="RO23" s="20"/>
      <c r="RP23" s="20"/>
      <c r="RQ23" s="20"/>
      <c r="RR23" s="20"/>
      <c r="RS23" s="20"/>
      <c r="RT23" s="20"/>
      <c r="RU23" s="20"/>
      <c r="RV23" s="20"/>
      <c r="RW23" s="20"/>
      <c r="RX23" s="20"/>
      <c r="RY23" s="20"/>
      <c r="RZ23" s="20"/>
      <c r="SA23" s="20"/>
      <c r="SB23" s="20"/>
      <c r="SC23" s="20"/>
      <c r="SD23" s="20"/>
      <c r="SE23" s="20"/>
      <c r="SF23" s="20"/>
      <c r="SG23" s="20"/>
      <c r="SH23" s="20"/>
      <c r="SI23" s="20"/>
      <c r="SJ23" s="20"/>
      <c r="SK23" s="20"/>
      <c r="SL23" s="20"/>
      <c r="SM23" s="20"/>
      <c r="SN23" s="20"/>
      <c r="SO23" s="20"/>
      <c r="SP23" s="20"/>
      <c r="SQ23" s="20"/>
      <c r="SR23" s="20"/>
      <c r="SS23" s="20"/>
      <c r="ST23" s="20"/>
      <c r="SU23" s="20"/>
      <c r="SV23" s="20"/>
      <c r="SW23" s="20"/>
      <c r="SX23" s="20"/>
      <c r="SY23" s="20"/>
      <c r="SZ23" s="20"/>
      <c r="TA23" s="20"/>
      <c r="TB23" s="20"/>
      <c r="TC23" s="20"/>
      <c r="TD23" s="20"/>
      <c r="TE23" s="20"/>
      <c r="TF23" s="20"/>
      <c r="TG23" s="20"/>
      <c r="TH23" s="20"/>
      <c r="TI23" s="20"/>
      <c r="TJ23" s="20"/>
      <c r="TK23" s="20"/>
      <c r="TL23" s="20"/>
      <c r="TM23" s="20"/>
      <c r="TN23" s="20"/>
      <c r="TO23" s="20"/>
      <c r="TP23" s="20"/>
      <c r="TQ23" s="20"/>
      <c r="TR23" s="20"/>
      <c r="TS23" s="20"/>
      <c r="TT23" s="20"/>
      <c r="TU23" s="20"/>
      <c r="TV23" s="20"/>
      <c r="TW23" s="20"/>
      <c r="TX23" s="20"/>
      <c r="TY23" s="20"/>
      <c r="TZ23" s="20"/>
      <c r="UA23" s="20"/>
      <c r="UB23" s="20"/>
      <c r="UC23" s="20"/>
      <c r="UD23" s="20"/>
      <c r="UE23" s="20"/>
      <c r="UF23" s="20"/>
      <c r="UG23" s="20"/>
      <c r="UH23" s="20"/>
      <c r="UI23" s="20"/>
      <c r="UJ23" s="20"/>
      <c r="UK23" s="20"/>
      <c r="UL23" s="20"/>
      <c r="UM23" s="20"/>
      <c r="UN23" s="20"/>
      <c r="UO23" s="20"/>
      <c r="UP23" s="20"/>
      <c r="UQ23" s="20"/>
      <c r="UR23" s="20"/>
      <c r="US23" s="20"/>
      <c r="UT23" s="20"/>
      <c r="UU23" s="20"/>
      <c r="UV23" s="20"/>
      <c r="UW23" s="20"/>
      <c r="UX23" s="20"/>
      <c r="UY23" s="20"/>
      <c r="UZ23" s="20"/>
      <c r="VA23" s="20"/>
      <c r="VB23" s="20"/>
      <c r="VC23" s="20"/>
      <c r="VD23" s="20"/>
      <c r="VE23" s="20"/>
      <c r="VF23" s="20"/>
      <c r="VG23" s="20"/>
      <c r="VH23" s="20"/>
      <c r="VI23" s="20"/>
      <c r="VJ23" s="20"/>
      <c r="VK23" s="20"/>
      <c r="VL23" s="20"/>
      <c r="VM23" s="20"/>
      <c r="VN23" s="20"/>
      <c r="VO23" s="20"/>
      <c r="VP23" s="20"/>
      <c r="VQ23" s="20"/>
      <c r="VR23" s="20"/>
      <c r="VS23" s="20"/>
      <c r="VT23" s="20"/>
      <c r="VU23" s="20"/>
      <c r="VV23" s="20"/>
      <c r="VW23" s="20"/>
      <c r="VX23" s="20"/>
      <c r="VY23" s="20"/>
      <c r="VZ23" s="20"/>
      <c r="WA23" s="20"/>
      <c r="WB23" s="20"/>
      <c r="WC23" s="20"/>
      <c r="WD23" s="20"/>
      <c r="WE23" s="20"/>
      <c r="WF23" s="20"/>
      <c r="WG23" s="20"/>
      <c r="WH23" s="20"/>
      <c r="WI23" s="20"/>
      <c r="WJ23" s="20"/>
      <c r="WK23" s="20"/>
      <c r="WL23" s="20"/>
      <c r="WM23" s="20"/>
      <c r="WN23" s="20"/>
      <c r="WO23" s="20"/>
      <c r="WP23" s="20"/>
      <c r="WQ23" s="20"/>
      <c r="WR23" s="20"/>
      <c r="WS23" s="20"/>
      <c r="WT23" s="20"/>
      <c r="WU23" s="20"/>
      <c r="WV23" s="20"/>
      <c r="WW23" s="20"/>
      <c r="WX23" s="20"/>
      <c r="WY23" s="20"/>
      <c r="WZ23" s="20"/>
      <c r="XA23" s="20"/>
      <c r="XB23" s="20"/>
      <c r="XC23" s="20"/>
      <c r="XD23" s="20"/>
      <c r="XE23" s="20"/>
      <c r="XF23" s="20"/>
      <c r="XG23" s="20"/>
      <c r="XH23" s="20"/>
      <c r="XI23" s="20"/>
      <c r="XJ23" s="20"/>
      <c r="XK23" s="20"/>
      <c r="XL23" s="20"/>
      <c r="XM23" s="20"/>
      <c r="XN23" s="20"/>
      <c r="XO23" s="20"/>
      <c r="XP23" s="20"/>
      <c r="XQ23" s="20"/>
      <c r="XR23" s="20"/>
      <c r="XS23" s="20"/>
      <c r="XT23" s="20"/>
      <c r="XU23" s="20"/>
      <c r="XV23" s="20"/>
      <c r="XW23" s="20"/>
      <c r="XX23" s="20"/>
      <c r="XY23" s="20"/>
      <c r="XZ23" s="20"/>
      <c r="YA23" s="20"/>
      <c r="YB23" s="20"/>
      <c r="YC23" s="20"/>
      <c r="YD23" s="20"/>
      <c r="YE23" s="20"/>
      <c r="YF23" s="20"/>
      <c r="YG23" s="20"/>
      <c r="YH23" s="20"/>
      <c r="YI23" s="20"/>
      <c r="YJ23" s="20"/>
      <c r="YK23" s="20"/>
      <c r="YL23" s="20"/>
      <c r="YM23" s="20"/>
      <c r="YN23" s="20"/>
      <c r="YO23" s="20"/>
      <c r="YP23" s="20"/>
      <c r="YQ23" s="20"/>
      <c r="YR23" s="20"/>
      <c r="YS23" s="20"/>
      <c r="YT23" s="20"/>
      <c r="YU23" s="20"/>
      <c r="YV23" s="20"/>
      <c r="YW23" s="20"/>
      <c r="YX23" s="20"/>
      <c r="YY23" s="20"/>
      <c r="YZ23" s="20"/>
      <c r="ZA23" s="20"/>
      <c r="ZB23" s="20"/>
      <c r="ZC23" s="20"/>
      <c r="ZD23" s="20"/>
      <c r="ZE23" s="20"/>
      <c r="ZF23" s="20"/>
      <c r="ZG23" s="20"/>
      <c r="ZH23" s="20"/>
      <c r="ZI23" s="20"/>
      <c r="ZJ23" s="20"/>
      <c r="ZK23" s="20"/>
      <c r="ZL23" s="20"/>
      <c r="ZM23" s="20"/>
      <c r="ZN23" s="20"/>
      <c r="ZO23" s="20"/>
      <c r="ZP23" s="20"/>
      <c r="ZQ23" s="20"/>
      <c r="ZR23" s="20"/>
      <c r="ZS23" s="20"/>
      <c r="ZT23" s="20"/>
      <c r="ZU23" s="20"/>
      <c r="ZV23" s="20"/>
      <c r="ZW23" s="20"/>
      <c r="ZX23" s="20"/>
      <c r="ZY23" s="20"/>
      <c r="ZZ23" s="20"/>
      <c r="AAA23" s="20"/>
      <c r="AAB23" s="20"/>
      <c r="AAC23" s="20"/>
      <c r="AAD23" s="20"/>
      <c r="AAE23" s="20"/>
      <c r="AAF23" s="20"/>
      <c r="AAG23" s="20"/>
      <c r="AAH23" s="20"/>
      <c r="AAI23" s="20"/>
      <c r="AAJ23" s="20"/>
      <c r="AAK23" s="20"/>
      <c r="AAL23" s="20"/>
      <c r="AAM23" s="20"/>
      <c r="AAN23" s="20"/>
      <c r="AAO23" s="20"/>
      <c r="AAP23" s="20"/>
      <c r="AAQ23" s="20"/>
      <c r="AAR23" s="20"/>
      <c r="AAS23" s="20"/>
      <c r="AAT23" s="20"/>
      <c r="AAU23" s="20"/>
      <c r="AAV23" s="20"/>
      <c r="AAW23" s="20"/>
      <c r="AAX23" s="20"/>
      <c r="AAY23" s="20"/>
      <c r="AAZ23" s="20"/>
      <c r="ABA23" s="20"/>
      <c r="ABB23" s="20"/>
      <c r="ABC23" s="20"/>
      <c r="ABD23" s="20"/>
      <c r="ABE23" s="20"/>
      <c r="ABF23" s="20"/>
      <c r="ABG23" s="20"/>
      <c r="ABH23" s="20"/>
      <c r="ABI23" s="20"/>
      <c r="ABJ23" s="20"/>
      <c r="ABK23" s="20"/>
      <c r="ABL23" s="20"/>
      <c r="ABM23" s="20"/>
      <c r="ABN23" s="20"/>
      <c r="ABO23" s="20"/>
      <c r="ABP23" s="20"/>
      <c r="ABQ23" s="20"/>
      <c r="ABR23" s="20"/>
      <c r="ABS23" s="20"/>
      <c r="ABT23" s="20"/>
      <c r="ABU23" s="20"/>
      <c r="ABV23" s="20"/>
      <c r="ABW23" s="20"/>
      <c r="ABX23" s="20"/>
      <c r="ABY23" s="20"/>
      <c r="ABZ23" s="20"/>
      <c r="ACA23" s="20"/>
      <c r="ACB23" s="20"/>
      <c r="ACC23" s="20"/>
      <c r="ACD23" s="20"/>
      <c r="ACE23" s="20"/>
      <c r="ACF23" s="20"/>
      <c r="ACG23" s="20"/>
      <c r="ACH23" s="20"/>
      <c r="ACI23" s="20"/>
      <c r="ACJ23" s="20"/>
      <c r="ACK23" s="20"/>
      <c r="ACL23" s="20"/>
      <c r="ACM23" s="20"/>
      <c r="ACN23" s="20"/>
      <c r="ACO23" s="20"/>
      <c r="ACP23" s="20"/>
      <c r="ACQ23" s="20"/>
      <c r="ACR23" s="20"/>
      <c r="ACS23" s="20"/>
      <c r="ACT23" s="20"/>
      <c r="ACU23" s="20"/>
      <c r="ACV23" s="20"/>
      <c r="ACW23" s="20"/>
      <c r="ACX23" s="20"/>
      <c r="ACY23" s="20"/>
      <c r="ACZ23" s="20"/>
      <c r="ADA23" s="20"/>
      <c r="ADB23" s="20"/>
      <c r="ADC23" s="20"/>
      <c r="ADD23" s="20"/>
      <c r="ADE23" s="20"/>
      <c r="ADF23" s="20"/>
      <c r="ADG23" s="20"/>
      <c r="ADH23" s="20"/>
      <c r="ADI23" s="20"/>
      <c r="ADJ23" s="20"/>
      <c r="ADK23" s="20"/>
      <c r="ADL23" s="20"/>
      <c r="ADM23" s="20"/>
      <c r="ADN23" s="20"/>
      <c r="ADO23" s="20"/>
      <c r="ADP23" s="20"/>
      <c r="ADQ23" s="20"/>
      <c r="ADR23" s="20"/>
      <c r="ADS23" s="20"/>
      <c r="ADT23" s="20"/>
      <c r="ADU23" s="20"/>
      <c r="ADV23" s="20"/>
      <c r="ADW23" s="20"/>
      <c r="ADX23" s="20"/>
      <c r="ADY23" s="20"/>
      <c r="ADZ23" s="20"/>
      <c r="AEA23" s="20"/>
      <c r="AEB23" s="20"/>
      <c r="AEC23" s="20"/>
      <c r="AED23" s="20"/>
      <c r="AEE23" s="20"/>
      <c r="AEF23" s="20"/>
      <c r="AEG23" s="20"/>
      <c r="AEH23" s="20"/>
      <c r="AEI23" s="20"/>
      <c r="AEJ23" s="20"/>
      <c r="AEK23" s="20"/>
      <c r="AEL23" s="20"/>
      <c r="AEM23" s="20"/>
      <c r="AEN23" s="20"/>
      <c r="AEO23" s="20"/>
      <c r="AEP23" s="20"/>
      <c r="AEQ23" s="20"/>
      <c r="AER23" s="20"/>
      <c r="AES23" s="20"/>
      <c r="AET23" s="20"/>
      <c r="AEU23" s="20"/>
      <c r="AEV23" s="20"/>
      <c r="AEW23" s="20"/>
      <c r="AEX23" s="20"/>
      <c r="AEY23" s="20"/>
      <c r="AEZ23" s="20"/>
      <c r="AFA23" s="20"/>
      <c r="AFB23" s="20"/>
      <c r="AFC23" s="20"/>
      <c r="AFD23" s="20"/>
      <c r="AFE23" s="20"/>
      <c r="AFF23" s="20"/>
      <c r="AFG23" s="20"/>
      <c r="AFH23" s="20"/>
      <c r="AFI23" s="20"/>
      <c r="AFJ23" s="20"/>
      <c r="AFK23" s="20"/>
      <c r="AFL23" s="20"/>
      <c r="AFM23" s="20"/>
      <c r="AFN23" s="20"/>
      <c r="AFO23" s="20"/>
      <c r="AFP23" s="20"/>
      <c r="AFQ23" s="20"/>
      <c r="AFR23" s="20"/>
      <c r="AFS23" s="20"/>
      <c r="AFT23" s="20"/>
      <c r="AFU23" s="20"/>
      <c r="AFV23" s="20"/>
      <c r="AFW23" s="20"/>
      <c r="AFX23" s="20"/>
      <c r="AFY23" s="20"/>
      <c r="AFZ23" s="20"/>
      <c r="AGA23" s="20"/>
      <c r="AGB23" s="20"/>
      <c r="AGC23" s="20"/>
      <c r="AGD23" s="20"/>
      <c r="AGE23" s="20"/>
      <c r="AGF23" s="20"/>
      <c r="AGG23" s="20"/>
      <c r="AGH23" s="20"/>
      <c r="AGI23" s="20"/>
      <c r="AGJ23" s="20"/>
      <c r="AGK23" s="20"/>
      <c r="AGL23" s="20"/>
      <c r="AGM23" s="20"/>
      <c r="AGN23" s="20"/>
      <c r="AGO23" s="20"/>
      <c r="AGP23" s="20"/>
      <c r="AGQ23" s="20"/>
      <c r="AGR23" s="20"/>
      <c r="AGS23" s="20"/>
      <c r="AGT23" s="20"/>
      <c r="AGU23" s="20"/>
      <c r="AGV23" s="20"/>
      <c r="AGW23" s="20"/>
      <c r="AGX23" s="20"/>
      <c r="AGY23" s="20"/>
      <c r="AGZ23" s="20"/>
      <c r="AHA23" s="20"/>
      <c r="AHB23" s="20"/>
      <c r="AHC23" s="20"/>
      <c r="AHD23" s="20"/>
      <c r="AHE23" s="20"/>
      <c r="AHF23" s="20"/>
      <c r="AHG23" s="20"/>
      <c r="AHH23" s="20"/>
      <c r="AHI23" s="20"/>
      <c r="AHJ23" s="20"/>
      <c r="AHK23" s="20"/>
      <c r="AHL23" s="20"/>
      <c r="AHM23" s="20"/>
      <c r="AHN23" s="20"/>
      <c r="AHO23" s="20"/>
      <c r="AHP23" s="20"/>
      <c r="AHQ23" s="20"/>
      <c r="AHR23" s="20"/>
      <c r="AHS23" s="20"/>
      <c r="AHT23" s="20"/>
      <c r="AHU23" s="20"/>
      <c r="AHV23" s="20"/>
      <c r="AHW23" s="20"/>
      <c r="AHX23" s="20"/>
      <c r="AHY23" s="20"/>
      <c r="AHZ23" s="20"/>
      <c r="AIA23" s="20"/>
      <c r="AIB23" s="20"/>
      <c r="AIC23" s="20"/>
      <c r="AID23" s="20"/>
      <c r="AIE23" s="20"/>
      <c r="AIF23" s="20"/>
      <c r="AIG23" s="20"/>
      <c r="AIH23" s="20"/>
      <c r="AII23" s="20"/>
      <c r="AIJ23" s="20"/>
      <c r="AIK23" s="20"/>
      <c r="AIL23" s="20"/>
      <c r="AIM23" s="20"/>
      <c r="AIN23" s="20"/>
      <c r="AIO23" s="20"/>
      <c r="AIP23" s="20"/>
      <c r="AIQ23" s="20"/>
      <c r="AIR23" s="20"/>
      <c r="AIS23" s="20"/>
      <c r="AIT23" s="20"/>
      <c r="AIU23" s="20"/>
      <c r="AIV23" s="20"/>
      <c r="AIW23" s="20"/>
      <c r="AIX23" s="20"/>
      <c r="AIY23" s="20"/>
      <c r="AIZ23" s="20"/>
      <c r="AJA23" s="20"/>
      <c r="AJB23" s="20"/>
      <c r="AJC23" s="20"/>
      <c r="AJD23" s="20"/>
      <c r="AJE23" s="20"/>
      <c r="AJF23" s="20"/>
      <c r="AJG23" s="20"/>
      <c r="AJH23" s="20"/>
      <c r="AJI23" s="20"/>
      <c r="AJJ23" s="20"/>
      <c r="AJK23" s="20"/>
      <c r="AJL23" s="20"/>
      <c r="AJM23" s="20"/>
      <c r="AJN23" s="20"/>
      <c r="AJO23" s="20"/>
      <c r="AJP23" s="20"/>
      <c r="AJQ23" s="20"/>
      <c r="AJR23" s="20"/>
      <c r="AJS23" s="20"/>
      <c r="AJT23" s="20"/>
      <c r="AJU23" s="20"/>
      <c r="AJV23" s="20"/>
      <c r="AJW23" s="20"/>
      <c r="AJX23" s="20"/>
      <c r="AJY23" s="20"/>
      <c r="AJZ23" s="20"/>
      <c r="AKA23" s="20"/>
      <c r="AKB23" s="20"/>
      <c r="AKC23" s="20"/>
      <c r="AKD23" s="20"/>
      <c r="AKE23" s="20"/>
      <c r="AKF23" s="20"/>
      <c r="AKG23" s="20"/>
      <c r="AKH23" s="20"/>
      <c r="AKI23" s="20"/>
      <c r="AKJ23" s="20"/>
      <c r="AKK23" s="20"/>
      <c r="AKL23" s="20"/>
      <c r="AKM23" s="20"/>
      <c r="AKN23" s="20"/>
      <c r="AKO23" s="20"/>
      <c r="AKP23" s="20"/>
      <c r="AKQ23" s="20"/>
      <c r="AKR23" s="20"/>
      <c r="AKS23" s="20"/>
      <c r="AKT23" s="20"/>
      <c r="AKU23" s="20"/>
      <c r="AKV23" s="20"/>
      <c r="AKW23" s="20"/>
      <c r="AKX23" s="20"/>
      <c r="AKY23" s="20"/>
      <c r="AKZ23" s="20"/>
      <c r="ALA23" s="20"/>
      <c r="ALB23" s="20"/>
      <c r="ALC23" s="20"/>
      <c r="ALD23" s="20"/>
      <c r="ALE23" s="20"/>
      <c r="ALF23" s="20"/>
      <c r="ALG23" s="20"/>
      <c r="ALH23" s="20"/>
      <c r="ALI23" s="20"/>
      <c r="ALJ23" s="20"/>
      <c r="ALK23" s="20"/>
      <c r="ALL23" s="20"/>
      <c r="ALM23" s="20"/>
      <c r="ALN23" s="20"/>
      <c r="ALO23" s="20"/>
      <c r="ALP23" s="20"/>
      <c r="ALQ23" s="20"/>
      <c r="ALR23" s="20"/>
      <c r="ALS23" s="20"/>
      <c r="ALT23" s="20"/>
      <c r="ALU23" s="20"/>
      <c r="ALV23" s="20"/>
      <c r="ALW23" s="20"/>
      <c r="ALX23" s="20"/>
      <c r="ALY23" s="20"/>
      <c r="ALZ23" s="20"/>
      <c r="AMA23" s="20"/>
      <c r="AMB23" s="20"/>
      <c r="AMC23" s="20"/>
      <c r="AMD23" s="20"/>
      <c r="AME23" s="20"/>
      <c r="AMF23" s="20"/>
      <c r="AMG23" s="20"/>
      <c r="AMH23" s="20"/>
      <c r="AMI23" s="20"/>
      <c r="AMJ23" s="20"/>
      <c r="AMK23" s="20"/>
      <c r="AML23" s="20"/>
      <c r="AMM23" s="20"/>
      <c r="AMN23" s="20"/>
    </row>
    <row r="24" spans="1:1028" s="18" customFormat="1" ht="14.25" customHeight="1" x14ac:dyDescent="0.2">
      <c r="A24" s="79"/>
      <c r="B24" s="25" t="s">
        <v>27</v>
      </c>
      <c r="C24" s="26"/>
      <c r="D24" s="66"/>
      <c r="E24" s="24"/>
      <c r="F24" s="24"/>
      <c r="G24" s="24"/>
      <c r="H24" s="24"/>
      <c r="I24" s="16"/>
      <c r="J24" s="16"/>
      <c r="K24" s="16"/>
      <c r="L24" s="20"/>
      <c r="M24" s="20"/>
      <c r="N24" s="20"/>
      <c r="O24" s="20"/>
      <c r="P24" s="16"/>
      <c r="Q24" s="16"/>
      <c r="R24" s="16"/>
      <c r="S24" s="16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  <c r="IM24" s="20"/>
      <c r="IN24" s="20"/>
      <c r="IO24" s="20"/>
      <c r="IP24" s="20"/>
      <c r="IQ24" s="20"/>
      <c r="IR24" s="20"/>
      <c r="IS24" s="20"/>
      <c r="IT24" s="20"/>
      <c r="IU24" s="20"/>
      <c r="IV24" s="20"/>
      <c r="IW24" s="20"/>
      <c r="IX24" s="20"/>
      <c r="IY24" s="20"/>
      <c r="IZ24" s="20"/>
      <c r="JA24" s="20"/>
      <c r="JB24" s="20"/>
      <c r="JC24" s="20"/>
      <c r="JD24" s="20"/>
      <c r="JE24" s="20"/>
      <c r="JF24" s="20"/>
      <c r="JG24" s="20"/>
      <c r="JH24" s="20"/>
      <c r="JI24" s="20"/>
      <c r="JJ24" s="20"/>
      <c r="JK24" s="20"/>
      <c r="JL24" s="20"/>
      <c r="JM24" s="20"/>
      <c r="JN24" s="20"/>
      <c r="JO24" s="20"/>
      <c r="JP24" s="20"/>
      <c r="JQ24" s="20"/>
      <c r="JR24" s="20"/>
      <c r="JS24" s="20"/>
      <c r="JT24" s="20"/>
      <c r="JU24" s="20"/>
      <c r="JV24" s="20"/>
      <c r="JW24" s="20"/>
      <c r="JX24" s="20"/>
      <c r="JY24" s="20"/>
      <c r="JZ24" s="20"/>
      <c r="KA24" s="20"/>
      <c r="KB24" s="20"/>
      <c r="KC24" s="20"/>
      <c r="KD24" s="20"/>
      <c r="KE24" s="20"/>
      <c r="KF24" s="20"/>
      <c r="KG24" s="20"/>
      <c r="KH24" s="20"/>
      <c r="KI24" s="20"/>
      <c r="KJ24" s="20"/>
      <c r="KK24" s="20"/>
      <c r="KL24" s="20"/>
      <c r="KM24" s="20"/>
      <c r="KN24" s="20"/>
      <c r="KO24" s="20"/>
      <c r="KP24" s="20"/>
      <c r="KQ24" s="20"/>
      <c r="KR24" s="20"/>
      <c r="KS24" s="20"/>
      <c r="KT24" s="20"/>
      <c r="KU24" s="20"/>
      <c r="KV24" s="20"/>
      <c r="KW24" s="20"/>
      <c r="KX24" s="20"/>
      <c r="KY24" s="20"/>
      <c r="KZ24" s="20"/>
      <c r="LA24" s="20"/>
      <c r="LB24" s="20"/>
      <c r="LC24" s="20"/>
      <c r="LD24" s="20"/>
      <c r="LE24" s="20"/>
      <c r="LF24" s="20"/>
      <c r="LG24" s="20"/>
      <c r="LH24" s="20"/>
      <c r="LI24" s="20"/>
      <c r="LJ24" s="20"/>
      <c r="LK24" s="20"/>
      <c r="LL24" s="20"/>
      <c r="LM24" s="20"/>
      <c r="LN24" s="20"/>
      <c r="LO24" s="20"/>
      <c r="LP24" s="20"/>
      <c r="LQ24" s="20"/>
      <c r="LR24" s="20"/>
      <c r="LS24" s="20"/>
      <c r="LT24" s="20"/>
      <c r="LU24" s="20"/>
      <c r="LV24" s="20"/>
      <c r="LW24" s="20"/>
      <c r="LX24" s="20"/>
      <c r="LY24" s="20"/>
      <c r="LZ24" s="20"/>
      <c r="MA24" s="20"/>
      <c r="MB24" s="20"/>
      <c r="MC24" s="20"/>
      <c r="MD24" s="20"/>
      <c r="ME24" s="20"/>
      <c r="MF24" s="20"/>
      <c r="MG24" s="20"/>
      <c r="MH24" s="20"/>
      <c r="MI24" s="20"/>
      <c r="MJ24" s="20"/>
      <c r="MK24" s="20"/>
      <c r="ML24" s="20"/>
      <c r="MM24" s="20"/>
      <c r="MN24" s="20"/>
      <c r="MO24" s="20"/>
      <c r="MP24" s="20"/>
      <c r="MQ24" s="20"/>
      <c r="MR24" s="20"/>
      <c r="MS24" s="20"/>
      <c r="MT24" s="20"/>
      <c r="MU24" s="20"/>
      <c r="MV24" s="20"/>
      <c r="MW24" s="20"/>
      <c r="MX24" s="20"/>
      <c r="MY24" s="20"/>
      <c r="MZ24" s="20"/>
      <c r="NA24" s="20"/>
      <c r="NB24" s="20"/>
      <c r="NC24" s="20"/>
      <c r="ND24" s="20"/>
      <c r="NE24" s="20"/>
      <c r="NF24" s="20"/>
      <c r="NG24" s="20"/>
      <c r="NH24" s="20"/>
      <c r="NI24" s="20"/>
      <c r="NJ24" s="20"/>
      <c r="NK24" s="20"/>
      <c r="NL24" s="20"/>
      <c r="NM24" s="20"/>
      <c r="NN24" s="20"/>
      <c r="NO24" s="20"/>
      <c r="NP24" s="20"/>
      <c r="NQ24" s="20"/>
      <c r="NR24" s="20"/>
      <c r="NS24" s="20"/>
      <c r="NT24" s="20"/>
      <c r="NU24" s="20"/>
      <c r="NV24" s="20"/>
      <c r="NW24" s="20"/>
      <c r="NX24" s="20"/>
      <c r="NY24" s="20"/>
      <c r="NZ24" s="20"/>
      <c r="OA24" s="20"/>
      <c r="OB24" s="20"/>
      <c r="OC24" s="20"/>
      <c r="OD24" s="20"/>
      <c r="OE24" s="20"/>
      <c r="OF24" s="20"/>
      <c r="OG24" s="20"/>
      <c r="OH24" s="20"/>
      <c r="OI24" s="20"/>
      <c r="OJ24" s="20"/>
      <c r="OK24" s="20"/>
      <c r="OL24" s="20"/>
      <c r="OM24" s="20"/>
      <c r="ON24" s="20"/>
      <c r="OO24" s="20"/>
      <c r="OP24" s="20"/>
      <c r="OQ24" s="20"/>
      <c r="OR24" s="20"/>
      <c r="OS24" s="20"/>
      <c r="OT24" s="20"/>
      <c r="OU24" s="20"/>
      <c r="OV24" s="20"/>
      <c r="OW24" s="20"/>
      <c r="OX24" s="20"/>
      <c r="OY24" s="20"/>
      <c r="OZ24" s="20"/>
      <c r="PA24" s="20"/>
      <c r="PB24" s="20"/>
      <c r="PC24" s="20"/>
      <c r="PD24" s="20"/>
      <c r="PE24" s="20"/>
      <c r="PF24" s="20"/>
      <c r="PG24" s="20"/>
      <c r="PH24" s="20"/>
      <c r="PI24" s="20"/>
      <c r="PJ24" s="20"/>
      <c r="PK24" s="20"/>
      <c r="PL24" s="20"/>
      <c r="PM24" s="20"/>
      <c r="PN24" s="20"/>
      <c r="PO24" s="20"/>
      <c r="PP24" s="20"/>
      <c r="PQ24" s="20"/>
      <c r="PR24" s="20"/>
      <c r="PS24" s="20"/>
      <c r="PT24" s="20"/>
      <c r="PU24" s="20"/>
      <c r="PV24" s="20"/>
      <c r="PW24" s="20"/>
      <c r="PX24" s="20"/>
      <c r="PY24" s="20"/>
      <c r="PZ24" s="20"/>
      <c r="QA24" s="20"/>
      <c r="QB24" s="20"/>
      <c r="QC24" s="20"/>
      <c r="QD24" s="20"/>
      <c r="QE24" s="20"/>
      <c r="QF24" s="20"/>
      <c r="QG24" s="20"/>
      <c r="QH24" s="20"/>
      <c r="QI24" s="20"/>
      <c r="QJ24" s="20"/>
      <c r="QK24" s="20"/>
      <c r="QL24" s="20"/>
      <c r="QM24" s="20"/>
      <c r="QN24" s="20"/>
      <c r="QO24" s="20"/>
      <c r="QP24" s="20"/>
      <c r="QQ24" s="20"/>
      <c r="QR24" s="20"/>
      <c r="QS24" s="20"/>
      <c r="QT24" s="20"/>
      <c r="QU24" s="20"/>
      <c r="QV24" s="20"/>
      <c r="QW24" s="20"/>
      <c r="QX24" s="20"/>
      <c r="QY24" s="20"/>
      <c r="QZ24" s="20"/>
      <c r="RA24" s="20"/>
      <c r="RB24" s="20"/>
      <c r="RC24" s="20"/>
      <c r="RD24" s="20"/>
      <c r="RE24" s="20"/>
      <c r="RF24" s="20"/>
      <c r="RG24" s="20"/>
      <c r="RH24" s="20"/>
      <c r="RI24" s="20"/>
      <c r="RJ24" s="20"/>
      <c r="RK24" s="20"/>
      <c r="RL24" s="20"/>
      <c r="RM24" s="20"/>
      <c r="RN24" s="20"/>
      <c r="RO24" s="20"/>
      <c r="RP24" s="20"/>
      <c r="RQ24" s="20"/>
      <c r="RR24" s="20"/>
      <c r="RS24" s="20"/>
      <c r="RT24" s="20"/>
      <c r="RU24" s="20"/>
      <c r="RV24" s="20"/>
      <c r="RW24" s="20"/>
      <c r="RX24" s="20"/>
      <c r="RY24" s="20"/>
      <c r="RZ24" s="20"/>
      <c r="SA24" s="20"/>
      <c r="SB24" s="20"/>
      <c r="SC24" s="20"/>
      <c r="SD24" s="20"/>
      <c r="SE24" s="20"/>
      <c r="SF24" s="20"/>
      <c r="SG24" s="20"/>
      <c r="SH24" s="20"/>
      <c r="SI24" s="20"/>
      <c r="SJ24" s="20"/>
      <c r="SK24" s="20"/>
      <c r="SL24" s="20"/>
      <c r="SM24" s="20"/>
      <c r="SN24" s="20"/>
      <c r="SO24" s="20"/>
      <c r="SP24" s="20"/>
      <c r="SQ24" s="20"/>
      <c r="SR24" s="20"/>
      <c r="SS24" s="20"/>
      <c r="ST24" s="20"/>
      <c r="SU24" s="20"/>
      <c r="SV24" s="20"/>
      <c r="SW24" s="20"/>
      <c r="SX24" s="20"/>
      <c r="SY24" s="20"/>
      <c r="SZ24" s="20"/>
      <c r="TA24" s="20"/>
      <c r="TB24" s="20"/>
      <c r="TC24" s="20"/>
      <c r="TD24" s="20"/>
      <c r="TE24" s="20"/>
      <c r="TF24" s="20"/>
      <c r="TG24" s="20"/>
      <c r="TH24" s="20"/>
      <c r="TI24" s="20"/>
      <c r="TJ24" s="20"/>
      <c r="TK24" s="20"/>
      <c r="TL24" s="20"/>
      <c r="TM24" s="20"/>
      <c r="TN24" s="20"/>
      <c r="TO24" s="20"/>
      <c r="TP24" s="20"/>
      <c r="TQ24" s="20"/>
      <c r="TR24" s="20"/>
      <c r="TS24" s="20"/>
      <c r="TT24" s="20"/>
      <c r="TU24" s="20"/>
      <c r="TV24" s="20"/>
      <c r="TW24" s="20"/>
      <c r="TX24" s="20"/>
      <c r="TY24" s="20"/>
      <c r="TZ24" s="20"/>
      <c r="UA24" s="20"/>
      <c r="UB24" s="20"/>
      <c r="UC24" s="20"/>
      <c r="UD24" s="20"/>
      <c r="UE24" s="20"/>
      <c r="UF24" s="20"/>
      <c r="UG24" s="20"/>
      <c r="UH24" s="20"/>
      <c r="UI24" s="20"/>
      <c r="UJ24" s="20"/>
      <c r="UK24" s="20"/>
      <c r="UL24" s="20"/>
      <c r="UM24" s="20"/>
      <c r="UN24" s="20"/>
      <c r="UO24" s="20"/>
      <c r="UP24" s="20"/>
      <c r="UQ24" s="20"/>
      <c r="UR24" s="20"/>
      <c r="US24" s="20"/>
      <c r="UT24" s="20"/>
      <c r="UU24" s="20"/>
      <c r="UV24" s="20"/>
      <c r="UW24" s="20"/>
      <c r="UX24" s="20"/>
      <c r="UY24" s="20"/>
      <c r="UZ24" s="20"/>
      <c r="VA24" s="20"/>
      <c r="VB24" s="20"/>
      <c r="VC24" s="20"/>
      <c r="VD24" s="20"/>
      <c r="VE24" s="20"/>
      <c r="VF24" s="20"/>
      <c r="VG24" s="20"/>
      <c r="VH24" s="20"/>
      <c r="VI24" s="20"/>
      <c r="VJ24" s="20"/>
      <c r="VK24" s="20"/>
      <c r="VL24" s="20"/>
      <c r="VM24" s="20"/>
      <c r="VN24" s="20"/>
      <c r="VO24" s="20"/>
      <c r="VP24" s="20"/>
      <c r="VQ24" s="20"/>
      <c r="VR24" s="20"/>
      <c r="VS24" s="20"/>
      <c r="VT24" s="20"/>
      <c r="VU24" s="20"/>
      <c r="VV24" s="20"/>
      <c r="VW24" s="20"/>
      <c r="VX24" s="20"/>
      <c r="VY24" s="20"/>
      <c r="VZ24" s="20"/>
      <c r="WA24" s="20"/>
      <c r="WB24" s="20"/>
      <c r="WC24" s="20"/>
      <c r="WD24" s="20"/>
      <c r="WE24" s="20"/>
      <c r="WF24" s="20"/>
      <c r="WG24" s="20"/>
      <c r="WH24" s="20"/>
      <c r="WI24" s="20"/>
      <c r="WJ24" s="20"/>
      <c r="WK24" s="20"/>
      <c r="WL24" s="20"/>
      <c r="WM24" s="20"/>
      <c r="WN24" s="20"/>
      <c r="WO24" s="20"/>
      <c r="WP24" s="20"/>
      <c r="WQ24" s="20"/>
      <c r="WR24" s="20"/>
      <c r="WS24" s="20"/>
      <c r="WT24" s="20"/>
      <c r="WU24" s="20"/>
      <c r="WV24" s="20"/>
      <c r="WW24" s="20"/>
      <c r="WX24" s="20"/>
      <c r="WY24" s="20"/>
      <c r="WZ24" s="20"/>
      <c r="XA24" s="20"/>
      <c r="XB24" s="20"/>
      <c r="XC24" s="20"/>
      <c r="XD24" s="20"/>
      <c r="XE24" s="20"/>
      <c r="XF24" s="20"/>
      <c r="XG24" s="20"/>
      <c r="XH24" s="20"/>
      <c r="XI24" s="20"/>
      <c r="XJ24" s="20"/>
      <c r="XK24" s="20"/>
      <c r="XL24" s="20"/>
      <c r="XM24" s="20"/>
      <c r="XN24" s="20"/>
      <c r="XO24" s="20"/>
      <c r="XP24" s="20"/>
      <c r="XQ24" s="20"/>
      <c r="XR24" s="20"/>
      <c r="XS24" s="20"/>
      <c r="XT24" s="20"/>
      <c r="XU24" s="20"/>
      <c r="XV24" s="20"/>
      <c r="XW24" s="20"/>
      <c r="XX24" s="20"/>
      <c r="XY24" s="20"/>
      <c r="XZ24" s="20"/>
      <c r="YA24" s="20"/>
      <c r="YB24" s="20"/>
      <c r="YC24" s="20"/>
      <c r="YD24" s="20"/>
      <c r="YE24" s="20"/>
      <c r="YF24" s="20"/>
      <c r="YG24" s="20"/>
      <c r="YH24" s="20"/>
      <c r="YI24" s="20"/>
      <c r="YJ24" s="20"/>
      <c r="YK24" s="20"/>
      <c r="YL24" s="20"/>
      <c r="YM24" s="20"/>
      <c r="YN24" s="20"/>
      <c r="YO24" s="20"/>
      <c r="YP24" s="20"/>
      <c r="YQ24" s="20"/>
      <c r="YR24" s="20"/>
      <c r="YS24" s="20"/>
      <c r="YT24" s="20"/>
      <c r="YU24" s="20"/>
      <c r="YV24" s="20"/>
      <c r="YW24" s="20"/>
      <c r="YX24" s="20"/>
      <c r="YY24" s="20"/>
      <c r="YZ24" s="20"/>
      <c r="ZA24" s="20"/>
      <c r="ZB24" s="20"/>
      <c r="ZC24" s="20"/>
      <c r="ZD24" s="20"/>
      <c r="ZE24" s="20"/>
      <c r="ZF24" s="20"/>
      <c r="ZG24" s="20"/>
      <c r="ZH24" s="20"/>
      <c r="ZI24" s="20"/>
      <c r="ZJ24" s="20"/>
      <c r="ZK24" s="20"/>
      <c r="ZL24" s="20"/>
      <c r="ZM24" s="20"/>
      <c r="ZN24" s="20"/>
      <c r="ZO24" s="20"/>
      <c r="ZP24" s="20"/>
      <c r="ZQ24" s="20"/>
      <c r="ZR24" s="20"/>
      <c r="ZS24" s="20"/>
      <c r="ZT24" s="20"/>
      <c r="ZU24" s="20"/>
      <c r="ZV24" s="20"/>
      <c r="ZW24" s="20"/>
      <c r="ZX24" s="20"/>
      <c r="ZY24" s="20"/>
      <c r="ZZ24" s="20"/>
      <c r="AAA24" s="20"/>
      <c r="AAB24" s="20"/>
      <c r="AAC24" s="20"/>
      <c r="AAD24" s="20"/>
      <c r="AAE24" s="20"/>
      <c r="AAF24" s="20"/>
      <c r="AAG24" s="20"/>
      <c r="AAH24" s="20"/>
      <c r="AAI24" s="20"/>
      <c r="AAJ24" s="20"/>
      <c r="AAK24" s="20"/>
      <c r="AAL24" s="20"/>
      <c r="AAM24" s="20"/>
      <c r="AAN24" s="20"/>
      <c r="AAO24" s="20"/>
      <c r="AAP24" s="20"/>
      <c r="AAQ24" s="20"/>
      <c r="AAR24" s="20"/>
      <c r="AAS24" s="20"/>
      <c r="AAT24" s="20"/>
      <c r="AAU24" s="20"/>
      <c r="AAV24" s="20"/>
      <c r="AAW24" s="20"/>
      <c r="AAX24" s="20"/>
      <c r="AAY24" s="20"/>
      <c r="AAZ24" s="20"/>
      <c r="ABA24" s="20"/>
      <c r="ABB24" s="20"/>
      <c r="ABC24" s="20"/>
      <c r="ABD24" s="20"/>
      <c r="ABE24" s="20"/>
      <c r="ABF24" s="20"/>
      <c r="ABG24" s="20"/>
      <c r="ABH24" s="20"/>
      <c r="ABI24" s="20"/>
      <c r="ABJ24" s="20"/>
      <c r="ABK24" s="20"/>
      <c r="ABL24" s="20"/>
      <c r="ABM24" s="20"/>
      <c r="ABN24" s="20"/>
      <c r="ABO24" s="20"/>
      <c r="ABP24" s="20"/>
      <c r="ABQ24" s="20"/>
      <c r="ABR24" s="20"/>
      <c r="ABS24" s="20"/>
      <c r="ABT24" s="20"/>
      <c r="ABU24" s="20"/>
      <c r="ABV24" s="20"/>
      <c r="ABW24" s="20"/>
      <c r="ABX24" s="20"/>
      <c r="ABY24" s="20"/>
      <c r="ABZ24" s="20"/>
      <c r="ACA24" s="20"/>
      <c r="ACB24" s="20"/>
      <c r="ACC24" s="20"/>
      <c r="ACD24" s="20"/>
      <c r="ACE24" s="20"/>
      <c r="ACF24" s="20"/>
      <c r="ACG24" s="20"/>
      <c r="ACH24" s="20"/>
      <c r="ACI24" s="20"/>
      <c r="ACJ24" s="20"/>
      <c r="ACK24" s="20"/>
      <c r="ACL24" s="20"/>
      <c r="ACM24" s="20"/>
      <c r="ACN24" s="20"/>
      <c r="ACO24" s="20"/>
      <c r="ACP24" s="20"/>
      <c r="ACQ24" s="20"/>
      <c r="ACR24" s="20"/>
      <c r="ACS24" s="20"/>
      <c r="ACT24" s="20"/>
      <c r="ACU24" s="20"/>
      <c r="ACV24" s="20"/>
      <c r="ACW24" s="20"/>
      <c r="ACX24" s="20"/>
      <c r="ACY24" s="20"/>
      <c r="ACZ24" s="20"/>
      <c r="ADA24" s="20"/>
      <c r="ADB24" s="20"/>
      <c r="ADC24" s="20"/>
      <c r="ADD24" s="20"/>
      <c r="ADE24" s="20"/>
      <c r="ADF24" s="20"/>
      <c r="ADG24" s="20"/>
      <c r="ADH24" s="20"/>
      <c r="ADI24" s="20"/>
      <c r="ADJ24" s="20"/>
      <c r="ADK24" s="20"/>
      <c r="ADL24" s="20"/>
      <c r="ADM24" s="20"/>
      <c r="ADN24" s="20"/>
      <c r="ADO24" s="20"/>
      <c r="ADP24" s="20"/>
      <c r="ADQ24" s="20"/>
      <c r="ADR24" s="20"/>
      <c r="ADS24" s="20"/>
      <c r="ADT24" s="20"/>
      <c r="ADU24" s="20"/>
      <c r="ADV24" s="20"/>
      <c r="ADW24" s="20"/>
      <c r="ADX24" s="20"/>
      <c r="ADY24" s="20"/>
      <c r="ADZ24" s="20"/>
      <c r="AEA24" s="20"/>
      <c r="AEB24" s="20"/>
      <c r="AEC24" s="20"/>
      <c r="AED24" s="20"/>
      <c r="AEE24" s="20"/>
      <c r="AEF24" s="20"/>
      <c r="AEG24" s="20"/>
      <c r="AEH24" s="20"/>
      <c r="AEI24" s="20"/>
      <c r="AEJ24" s="20"/>
      <c r="AEK24" s="20"/>
      <c r="AEL24" s="20"/>
      <c r="AEM24" s="20"/>
      <c r="AEN24" s="20"/>
      <c r="AEO24" s="20"/>
      <c r="AEP24" s="20"/>
      <c r="AEQ24" s="20"/>
      <c r="AER24" s="20"/>
      <c r="AES24" s="20"/>
      <c r="AET24" s="20"/>
      <c r="AEU24" s="20"/>
      <c r="AEV24" s="20"/>
      <c r="AEW24" s="20"/>
      <c r="AEX24" s="20"/>
      <c r="AEY24" s="20"/>
      <c r="AEZ24" s="20"/>
      <c r="AFA24" s="20"/>
      <c r="AFB24" s="20"/>
      <c r="AFC24" s="20"/>
      <c r="AFD24" s="20"/>
      <c r="AFE24" s="20"/>
      <c r="AFF24" s="20"/>
      <c r="AFG24" s="20"/>
      <c r="AFH24" s="20"/>
      <c r="AFI24" s="20"/>
      <c r="AFJ24" s="20"/>
      <c r="AFK24" s="20"/>
      <c r="AFL24" s="20"/>
      <c r="AFM24" s="20"/>
      <c r="AFN24" s="20"/>
      <c r="AFO24" s="20"/>
      <c r="AFP24" s="20"/>
      <c r="AFQ24" s="20"/>
      <c r="AFR24" s="20"/>
      <c r="AFS24" s="20"/>
      <c r="AFT24" s="20"/>
      <c r="AFU24" s="20"/>
      <c r="AFV24" s="20"/>
      <c r="AFW24" s="20"/>
      <c r="AFX24" s="20"/>
      <c r="AFY24" s="20"/>
      <c r="AFZ24" s="20"/>
      <c r="AGA24" s="20"/>
      <c r="AGB24" s="20"/>
      <c r="AGC24" s="20"/>
      <c r="AGD24" s="20"/>
      <c r="AGE24" s="20"/>
      <c r="AGF24" s="20"/>
      <c r="AGG24" s="20"/>
      <c r="AGH24" s="20"/>
      <c r="AGI24" s="20"/>
      <c r="AGJ24" s="20"/>
      <c r="AGK24" s="20"/>
      <c r="AGL24" s="20"/>
      <c r="AGM24" s="20"/>
      <c r="AGN24" s="20"/>
      <c r="AGO24" s="20"/>
      <c r="AGP24" s="20"/>
      <c r="AGQ24" s="20"/>
      <c r="AGR24" s="20"/>
      <c r="AGS24" s="20"/>
      <c r="AGT24" s="20"/>
      <c r="AGU24" s="20"/>
      <c r="AGV24" s="20"/>
      <c r="AGW24" s="20"/>
      <c r="AGX24" s="20"/>
      <c r="AGY24" s="20"/>
      <c r="AGZ24" s="20"/>
      <c r="AHA24" s="20"/>
      <c r="AHB24" s="20"/>
      <c r="AHC24" s="20"/>
      <c r="AHD24" s="20"/>
      <c r="AHE24" s="20"/>
      <c r="AHF24" s="20"/>
      <c r="AHG24" s="20"/>
      <c r="AHH24" s="20"/>
      <c r="AHI24" s="20"/>
      <c r="AHJ24" s="20"/>
      <c r="AHK24" s="20"/>
      <c r="AHL24" s="20"/>
      <c r="AHM24" s="20"/>
      <c r="AHN24" s="20"/>
      <c r="AHO24" s="20"/>
      <c r="AHP24" s="20"/>
      <c r="AHQ24" s="20"/>
      <c r="AHR24" s="20"/>
      <c r="AHS24" s="20"/>
      <c r="AHT24" s="20"/>
      <c r="AHU24" s="20"/>
      <c r="AHV24" s="20"/>
      <c r="AHW24" s="20"/>
      <c r="AHX24" s="20"/>
      <c r="AHY24" s="20"/>
      <c r="AHZ24" s="20"/>
      <c r="AIA24" s="20"/>
      <c r="AIB24" s="20"/>
      <c r="AIC24" s="20"/>
      <c r="AID24" s="20"/>
      <c r="AIE24" s="20"/>
      <c r="AIF24" s="20"/>
      <c r="AIG24" s="20"/>
      <c r="AIH24" s="20"/>
      <c r="AII24" s="20"/>
      <c r="AIJ24" s="20"/>
      <c r="AIK24" s="20"/>
      <c r="AIL24" s="20"/>
      <c r="AIM24" s="20"/>
      <c r="AIN24" s="20"/>
      <c r="AIO24" s="20"/>
      <c r="AIP24" s="20"/>
      <c r="AIQ24" s="20"/>
      <c r="AIR24" s="20"/>
      <c r="AIS24" s="20"/>
      <c r="AIT24" s="20"/>
      <c r="AIU24" s="20"/>
      <c r="AIV24" s="20"/>
      <c r="AIW24" s="20"/>
      <c r="AIX24" s="20"/>
      <c r="AIY24" s="20"/>
      <c r="AIZ24" s="20"/>
      <c r="AJA24" s="20"/>
      <c r="AJB24" s="20"/>
      <c r="AJC24" s="20"/>
      <c r="AJD24" s="20"/>
      <c r="AJE24" s="20"/>
      <c r="AJF24" s="20"/>
      <c r="AJG24" s="20"/>
      <c r="AJH24" s="20"/>
      <c r="AJI24" s="20"/>
      <c r="AJJ24" s="20"/>
      <c r="AJK24" s="20"/>
      <c r="AJL24" s="20"/>
      <c r="AJM24" s="20"/>
      <c r="AJN24" s="20"/>
      <c r="AJO24" s="20"/>
      <c r="AJP24" s="20"/>
      <c r="AJQ24" s="20"/>
      <c r="AJR24" s="20"/>
      <c r="AJS24" s="20"/>
      <c r="AJT24" s="20"/>
      <c r="AJU24" s="20"/>
      <c r="AJV24" s="20"/>
      <c r="AJW24" s="20"/>
      <c r="AJX24" s="20"/>
      <c r="AJY24" s="20"/>
      <c r="AJZ24" s="20"/>
      <c r="AKA24" s="20"/>
      <c r="AKB24" s="20"/>
      <c r="AKC24" s="20"/>
      <c r="AKD24" s="20"/>
      <c r="AKE24" s="20"/>
      <c r="AKF24" s="20"/>
      <c r="AKG24" s="20"/>
      <c r="AKH24" s="20"/>
      <c r="AKI24" s="20"/>
      <c r="AKJ24" s="20"/>
      <c r="AKK24" s="20"/>
      <c r="AKL24" s="20"/>
      <c r="AKM24" s="20"/>
      <c r="AKN24" s="20"/>
      <c r="AKO24" s="20"/>
      <c r="AKP24" s="20"/>
      <c r="AKQ24" s="20"/>
      <c r="AKR24" s="20"/>
      <c r="AKS24" s="20"/>
      <c r="AKT24" s="20"/>
      <c r="AKU24" s="20"/>
      <c r="AKV24" s="20"/>
      <c r="AKW24" s="20"/>
      <c r="AKX24" s="20"/>
      <c r="AKY24" s="20"/>
      <c r="AKZ24" s="20"/>
      <c r="ALA24" s="20"/>
      <c r="ALB24" s="20"/>
      <c r="ALC24" s="20"/>
      <c r="ALD24" s="20"/>
      <c r="ALE24" s="20"/>
      <c r="ALF24" s="20"/>
      <c r="ALG24" s="20"/>
      <c r="ALH24" s="20"/>
      <c r="ALI24" s="20"/>
      <c r="ALJ24" s="20"/>
      <c r="ALK24" s="20"/>
      <c r="ALL24" s="20"/>
      <c r="ALM24" s="20"/>
      <c r="ALN24" s="20"/>
      <c r="ALO24" s="20"/>
      <c r="ALP24" s="20"/>
      <c r="ALQ24" s="20"/>
      <c r="ALR24" s="20"/>
      <c r="ALS24" s="20"/>
      <c r="ALT24" s="20"/>
      <c r="ALU24" s="20"/>
      <c r="ALV24" s="20"/>
      <c r="ALW24" s="20"/>
      <c r="ALX24" s="20"/>
      <c r="ALY24" s="20"/>
      <c r="ALZ24" s="20"/>
      <c r="AMA24" s="20"/>
      <c r="AMB24" s="20"/>
      <c r="AMC24" s="20"/>
      <c r="AMD24" s="20"/>
      <c r="AME24" s="20"/>
      <c r="AMF24" s="20"/>
      <c r="AMG24" s="20"/>
      <c r="AMH24" s="20"/>
      <c r="AMI24" s="20"/>
      <c r="AMJ24" s="20"/>
      <c r="AMK24" s="20"/>
      <c r="AML24" s="20"/>
      <c r="AMM24" s="20"/>
      <c r="AMN24" s="20"/>
    </row>
    <row r="25" spans="1:1028" x14ac:dyDescent="0.25">
      <c r="P25" s="17"/>
      <c r="Q25" s="17"/>
      <c r="S25" s="17"/>
    </row>
    <row r="27" spans="1:1028" x14ac:dyDescent="0.25">
      <c r="S27" s="17"/>
    </row>
    <row r="28" spans="1:1028" x14ac:dyDescent="0.25">
      <c r="A28" s="78" t="s">
        <v>13</v>
      </c>
      <c r="B28" s="78"/>
      <c r="C28" s="78"/>
      <c r="D28" s="78"/>
    </row>
    <row r="30" spans="1:1028" ht="24.95" customHeight="1" x14ac:dyDescent="0.25">
      <c r="A30" s="51" t="s">
        <v>5</v>
      </c>
      <c r="B30" s="3" t="s">
        <v>28</v>
      </c>
      <c r="C30" s="52">
        <v>3000</v>
      </c>
      <c r="D30" s="10"/>
      <c r="E30" s="9"/>
      <c r="F30" s="9"/>
      <c r="G30" s="9"/>
      <c r="H30" s="9"/>
      <c r="I30" s="9"/>
      <c r="J30" s="9"/>
      <c r="K30" s="22"/>
      <c r="R30" s="22"/>
    </row>
    <row r="31" spans="1:1028" ht="17.25" customHeight="1" x14ac:dyDescent="0.25">
      <c r="A31" s="110" t="s">
        <v>8</v>
      </c>
      <c r="B31" s="3" t="s">
        <v>42</v>
      </c>
      <c r="C31" s="54">
        <v>800</v>
      </c>
      <c r="D31" s="10"/>
      <c r="E31" s="9"/>
      <c r="F31" s="9"/>
      <c r="G31" s="9"/>
      <c r="H31" s="9"/>
      <c r="I31" s="9"/>
      <c r="J31" s="9"/>
      <c r="K31" s="22"/>
      <c r="R31" s="22"/>
    </row>
    <row r="32" spans="1:1028" x14ac:dyDescent="0.25">
      <c r="A32" s="111"/>
      <c r="B32" s="3" t="s">
        <v>43</v>
      </c>
      <c r="C32" s="54">
        <v>300</v>
      </c>
    </row>
    <row r="33" spans="1:3" ht="15" hidden="1" customHeight="1" x14ac:dyDescent="0.25">
      <c r="A33" s="53" t="s">
        <v>35</v>
      </c>
      <c r="B33" s="3" t="s">
        <v>36</v>
      </c>
      <c r="C33" s="54">
        <v>2000</v>
      </c>
    </row>
    <row r="34" spans="1:3" x14ac:dyDescent="0.25">
      <c r="A34" s="110" t="s">
        <v>9</v>
      </c>
      <c r="B34" s="3" t="s">
        <v>57</v>
      </c>
      <c r="C34" s="54">
        <v>695</v>
      </c>
    </row>
    <row r="35" spans="1:3" x14ac:dyDescent="0.25">
      <c r="A35" s="111"/>
      <c r="B35" s="3" t="s">
        <v>46</v>
      </c>
      <c r="C35" s="54">
        <v>400</v>
      </c>
    </row>
    <row r="36" spans="1:3" x14ac:dyDescent="0.25">
      <c r="A36" s="106" t="s">
        <v>58</v>
      </c>
      <c r="B36" s="3" t="s">
        <v>59</v>
      </c>
      <c r="C36" s="54">
        <v>710</v>
      </c>
    </row>
    <row r="37" spans="1:3" x14ac:dyDescent="0.25">
      <c r="A37" s="106"/>
      <c r="B37" s="3" t="s">
        <v>60</v>
      </c>
      <c r="C37" s="54">
        <v>500</v>
      </c>
    </row>
    <row r="38" spans="1:3" x14ac:dyDescent="0.25">
      <c r="A38" s="90" t="s">
        <v>11</v>
      </c>
      <c r="B38" s="3" t="s">
        <v>47</v>
      </c>
      <c r="C38" s="54">
        <v>225</v>
      </c>
    </row>
    <row r="39" spans="1:3" x14ac:dyDescent="0.25">
      <c r="A39" s="91"/>
      <c r="B39" s="3" t="s">
        <v>49</v>
      </c>
      <c r="C39" s="54">
        <v>225</v>
      </c>
    </row>
    <row r="43" spans="1:3" ht="16.350000000000001" customHeight="1" x14ac:dyDescent="0.25"/>
    <row r="45" spans="1:3" ht="18.600000000000001" customHeight="1" x14ac:dyDescent="0.25"/>
    <row r="46" spans="1:3" ht="18.600000000000001" customHeight="1" x14ac:dyDescent="0.25"/>
  </sheetData>
  <mergeCells count="46">
    <mergeCell ref="A36:A37"/>
    <mergeCell ref="A7:A8"/>
    <mergeCell ref="A10:A14"/>
    <mergeCell ref="A17:A18"/>
    <mergeCell ref="A31:A32"/>
    <mergeCell ref="A34:A35"/>
    <mergeCell ref="A38:A39"/>
    <mergeCell ref="A1:S1"/>
    <mergeCell ref="I5:J5"/>
    <mergeCell ref="S5:S6"/>
    <mergeCell ref="A2:P2"/>
    <mergeCell ref="A3:P3"/>
    <mergeCell ref="A4:P4"/>
    <mergeCell ref="K5:K6"/>
    <mergeCell ref="L5:M5"/>
    <mergeCell ref="P5:Q5"/>
    <mergeCell ref="A5:A6"/>
    <mergeCell ref="B5:B6"/>
    <mergeCell ref="C5:C6"/>
    <mergeCell ref="D5:D6"/>
    <mergeCell ref="R5:R6"/>
    <mergeCell ref="O5:O6"/>
    <mergeCell ref="A28:D28"/>
    <mergeCell ref="A23:A24"/>
    <mergeCell ref="I7:I8"/>
    <mergeCell ref="J7:J8"/>
    <mergeCell ref="K7:K8"/>
    <mergeCell ref="H7:H8"/>
    <mergeCell ref="H10:H14"/>
    <mergeCell ref="H17:H18"/>
    <mergeCell ref="I17:I18"/>
    <mergeCell ref="J17:J18"/>
    <mergeCell ref="J10:J14"/>
    <mergeCell ref="I10:I14"/>
    <mergeCell ref="G7:G8"/>
    <mergeCell ref="G10:G14"/>
    <mergeCell ref="G17:G18"/>
    <mergeCell ref="K10:K14"/>
    <mergeCell ref="K17:K18"/>
    <mergeCell ref="N5:N6"/>
    <mergeCell ref="E5:F5"/>
    <mergeCell ref="G5:G6"/>
    <mergeCell ref="H5:H6"/>
    <mergeCell ref="L7:L8"/>
    <mergeCell ref="L10:L14"/>
    <mergeCell ref="L17:L18"/>
  </mergeCells>
  <pageMargins left="0.70000000000000007" right="0.70000000000000007" top="1.1437007874015752" bottom="1.1437007874015752" header="0.75000000000000011" footer="0.75000000000000011"/>
  <pageSetup paperSize="9" scale="77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"/>
  <sheetViews>
    <sheetView workbookViewId="0"/>
  </sheetViews>
  <sheetFormatPr baseColWidth="10" defaultColWidth="11" defaultRowHeight="15" x14ac:dyDescent="0.25"/>
  <cols>
    <col min="1" max="1024" width="9.875" style="2" customWidth="1"/>
    <col min="1025" max="1025" width="11" customWidth="1"/>
  </cols>
  <sheetData/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1"/>
  <sheetViews>
    <sheetView workbookViewId="0"/>
  </sheetViews>
  <sheetFormatPr baseColWidth="10" defaultColWidth="11" defaultRowHeight="15" x14ac:dyDescent="0.25"/>
  <cols>
    <col min="1" max="1024" width="9.875" style="2" customWidth="1"/>
    <col min="1025" max="1025" width="11" customWidth="1"/>
  </cols>
  <sheetData/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1305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SIAE 2023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MACE Benedicte</dc:creator>
  <cp:lastModifiedBy>LAFLOTTE Valerie</cp:lastModifiedBy>
  <cp:revision>38</cp:revision>
  <cp:lastPrinted>2023-08-29T07:15:20Z</cp:lastPrinted>
  <dcterms:created xsi:type="dcterms:W3CDTF">2021-01-26T07:53:35Z</dcterms:created>
  <dcterms:modified xsi:type="dcterms:W3CDTF">2023-10-09T08:28:02Z</dcterms:modified>
</cp:coreProperties>
</file>